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9120" tabRatio="815" firstSheet="2" activeTab="4"/>
  </bookViews>
  <sheets>
    <sheet name="封面" sheetId="1" r:id="rId1"/>
    <sheet name="目录" sheetId="2" r:id="rId2"/>
    <sheet name="2收支总表" sheetId="3" r:id="rId3"/>
    <sheet name="Sheet2" sheetId="4" state="hidden" r:id="rId4"/>
    <sheet name="3支出明细表" sheetId="5" r:id="rId5"/>
    <sheet name="4三公经费预算表" sheetId="6" r:id="rId6"/>
  </sheets>
  <definedNames>
    <definedName name="_xlnm.Print_Area" localSheetId="2">'2收支总表'!$A$1:$F$27</definedName>
    <definedName name="_xlnm.Print_Area" localSheetId="4">'3支出明细表'!$A$1:$S$67</definedName>
    <definedName name="_xlnm.Print_Area" localSheetId="5">'4三公经费预算表'!$A$1:$C$20</definedName>
    <definedName name="_xlnm.Print_Titles" localSheetId="2">'2收支总表'!$1:$5</definedName>
    <definedName name="_xlnm.Print_Titles" localSheetId="4">'3支出明细表'!$2:$7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<sst xmlns="http://schemas.openxmlformats.org/spreadsheetml/2006/main" count="230" uniqueCount="226">
  <si>
    <t>收                  入</t>
  </si>
  <si>
    <t>支                  出</t>
  </si>
  <si>
    <t>项         目</t>
  </si>
  <si>
    <t>五、上缴上级支出</t>
  </si>
  <si>
    <t>单位：元</t>
  </si>
  <si>
    <t>一、基本支出</t>
  </si>
  <si>
    <t>二、项目支出</t>
  </si>
  <si>
    <t>四、对附属单位补助支出</t>
  </si>
  <si>
    <t xml:space="preserve">     1、工资福利支出</t>
  </si>
  <si>
    <t xml:space="preserve">    2、纳入预算管理的非税收入拔款</t>
  </si>
  <si>
    <t xml:space="preserve">     3、对个人和家庭的补助</t>
  </si>
  <si>
    <t xml:space="preserve">     1、专项商品和服务支出</t>
  </si>
  <si>
    <t xml:space="preserve">     2、对企事业单位的补贴</t>
  </si>
  <si>
    <t>二、纳入财政专户管理的非税收入拔款</t>
  </si>
  <si>
    <t xml:space="preserve">     4、基本建设支出</t>
  </si>
  <si>
    <t>三、政府性基金拨款</t>
  </si>
  <si>
    <t xml:space="preserve">     5、其他资本性支出</t>
  </si>
  <si>
    <t>四、事业单位经营收入</t>
  </si>
  <si>
    <t xml:space="preserve">     6、其他支出</t>
  </si>
  <si>
    <t>五、上级补助收入</t>
  </si>
  <si>
    <t>三、事业单位经营支出</t>
  </si>
  <si>
    <t>六、附属单位缴款</t>
  </si>
  <si>
    <t>七、其他收入</t>
  </si>
  <si>
    <t xml:space="preserve">    1、经费拨款</t>
  </si>
  <si>
    <t>一、公共财政拨款（补助）</t>
  </si>
  <si>
    <r>
      <t>0</t>
    </r>
    <r>
      <rPr>
        <sz val="12"/>
        <rFont val="宋体"/>
        <family val="0"/>
      </rPr>
      <t>2</t>
    </r>
    <r>
      <rPr>
        <sz val="12"/>
        <rFont val="宋体"/>
        <family val="0"/>
      </rPr>
      <t>表</t>
    </r>
  </si>
  <si>
    <t>04表</t>
  </si>
  <si>
    <t>2017年预算数</t>
  </si>
  <si>
    <t>项      目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</si>
  <si>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</si>
  <si>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</si>
  <si>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</si>
  <si>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</si>
  <si>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</si>
  <si>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</si>
  <si>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</si>
  <si>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</si>
  <si>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</si>
  <si>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</si>
  <si>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3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</si>
  <si>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</si>
  <si>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3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</si>
  <si>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</si>
  <si>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</si>
  <si>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2016年执行数</t>
  </si>
  <si>
    <t>2017年预算数</t>
  </si>
  <si>
    <r>
      <t>0</t>
    </r>
    <r>
      <rPr>
        <sz val="12"/>
        <rFont val="宋体"/>
        <family val="0"/>
      </rPr>
      <t>3表</t>
    </r>
  </si>
  <si>
    <t>单元：元</t>
  </si>
  <si>
    <t>经济科目</t>
  </si>
  <si>
    <t>项目名称/科目</t>
  </si>
  <si>
    <t>资金来源</t>
  </si>
  <si>
    <t>其中：政府采购金额</t>
  </si>
  <si>
    <t>合计</t>
  </si>
  <si>
    <t>当年财力</t>
  </si>
  <si>
    <t>上年结转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</si>
  <si>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</si>
  <si>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</si>
  <si>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</si>
  <si>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</si>
  <si>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</si>
  <si>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</si>
  <si>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小计</t>
  </si>
  <si>
    <t>经费拨款</t>
  </si>
  <si>
    <t>纳入预算管理的非税收入拨款</t>
  </si>
  <si>
    <t>基本工资</t>
  </si>
  <si>
    <t>津贴补贴/绩效工资</t>
  </si>
  <si>
    <t>规范性公务员津补贴</t>
  </si>
  <si>
    <t>特殊岗位津贴</t>
  </si>
  <si>
    <t>乡镇工作补贴</t>
  </si>
  <si>
    <t>绩效工资/其他津补贴</t>
  </si>
  <si>
    <t>社会保障缴费</t>
  </si>
  <si>
    <t>养老保险</t>
  </si>
  <si>
    <t>医疗保险</t>
  </si>
  <si>
    <t>生育保险</t>
  </si>
  <si>
    <t>残疾人保障金</t>
  </si>
  <si>
    <t>工伤保险</t>
  </si>
  <si>
    <t>职业年金</t>
  </si>
  <si>
    <t>其他社保保障费</t>
  </si>
  <si>
    <t>其他工资福利支出</t>
  </si>
  <si>
    <t>办公费</t>
  </si>
  <si>
    <t>印刷费</t>
  </si>
  <si>
    <t>水费</t>
  </si>
  <si>
    <t>电费</t>
  </si>
  <si>
    <t>邮电费</t>
  </si>
  <si>
    <t>物业管理费</t>
  </si>
  <si>
    <t>其他交通费</t>
  </si>
  <si>
    <t>差旅费</t>
  </si>
  <si>
    <t>维修费</t>
  </si>
  <si>
    <t>会议费</t>
  </si>
  <si>
    <t>劳务费</t>
  </si>
  <si>
    <t>培训费</t>
  </si>
  <si>
    <t>公务接待费</t>
  </si>
  <si>
    <t>工会经费</t>
  </si>
  <si>
    <t>福利费</t>
  </si>
  <si>
    <t>其他一般商品和服务支出</t>
  </si>
  <si>
    <t>对个人和家庭的补助</t>
  </si>
  <si>
    <t>离休费</t>
  </si>
  <si>
    <t>退休费</t>
  </si>
  <si>
    <t>离退休津补贴</t>
  </si>
  <si>
    <t>医疗费</t>
  </si>
  <si>
    <t>助学金</t>
  </si>
  <si>
    <t>住房公积金</t>
  </si>
  <si>
    <t>遗属费</t>
  </si>
  <si>
    <t>奖励金</t>
  </si>
  <si>
    <t>老干费</t>
  </si>
  <si>
    <t>其他对个人和家庭的补助</t>
  </si>
  <si>
    <t>专项商品和服务支出(非标准）</t>
  </si>
  <si>
    <t>具体项目名称</t>
  </si>
  <si>
    <t>对企事业单位的补贴</t>
  </si>
  <si>
    <t>债务利息支出</t>
  </si>
  <si>
    <t>债务还本支出</t>
  </si>
  <si>
    <t>资本性支出</t>
  </si>
  <si>
    <t>其他支出</t>
  </si>
  <si>
    <t>经营支出</t>
  </si>
  <si>
    <t>对附属单位补助支出</t>
  </si>
  <si>
    <t>上缴上级支出</t>
  </si>
  <si>
    <t>基本工资</t>
  </si>
  <si>
    <t xml:space="preserve">     2、商品和服务支出</t>
  </si>
  <si>
    <t>商品和服务支出（标准）</t>
  </si>
  <si>
    <t>类</t>
  </si>
  <si>
    <t>款</t>
  </si>
  <si>
    <t>项</t>
  </si>
  <si>
    <t>岳阳县2017年部门预算收支总表</t>
  </si>
  <si>
    <t>岳阳县2017年部门预算收支明细表</t>
  </si>
  <si>
    <t>岳阳县2017年度部门“三公”经费预算情况表</t>
  </si>
  <si>
    <t>岳阳县2017年部门预算收支总表</t>
  </si>
  <si>
    <t>岳阳县2017年部门预算支出明细表</t>
  </si>
  <si>
    <t>岳阳县2017年部门“三公”经费预算表</t>
  </si>
  <si>
    <t>岳阳县2017年部门基本情况表</t>
  </si>
  <si>
    <t>岳阳县2017年部门实有车辆情况表</t>
  </si>
  <si>
    <t>岳阳县2017年部门非税收入征收计划表</t>
  </si>
  <si>
    <t>岳阳县2017年部门政府采购预算表</t>
  </si>
  <si>
    <t>岳阳县2016年部门财政供养人员变动信息表</t>
  </si>
  <si>
    <t>岳阳县2017年部门人员信息表</t>
  </si>
  <si>
    <t>岳阳县2017年部门整体支出预算绩效目标申报表</t>
  </si>
  <si>
    <t>岳阳县2017年部门项目支出预算绩效目标申报表</t>
  </si>
  <si>
    <t>岳阳县2017年县本级部门预算表</t>
  </si>
  <si>
    <t>目   录</t>
  </si>
  <si>
    <t>支出功能科目编码</t>
  </si>
  <si>
    <t>工资福利支出</t>
  </si>
  <si>
    <t>2017年预算数</t>
  </si>
  <si>
    <t>201一般公共服务支出</t>
  </si>
  <si>
    <t>203国防支出</t>
  </si>
  <si>
    <t>204公共安全支出</t>
  </si>
  <si>
    <t>205教育支出</t>
  </si>
  <si>
    <t>206科学技术支出</t>
  </si>
  <si>
    <t>207文化体育与传媒支出</t>
  </si>
  <si>
    <t>208社会保障和就业支出</t>
  </si>
  <si>
    <t>209社会保险基金支出</t>
  </si>
  <si>
    <t>210医疗卫生与计划生育支出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</si>
  <si>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</si>
  <si>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</si>
  <si>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</si>
  <si>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</si>
  <si>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</si>
  <si>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</si>
  <si>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</si>
  <si>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220国土海洋气象等支出</t>
  </si>
  <si>
    <t>221住房保障支出</t>
  </si>
  <si>
    <t>222粮油物资储备支出</t>
  </si>
  <si>
    <t>227预备费</t>
  </si>
  <si>
    <t>229其他支出</t>
  </si>
  <si>
    <t xml:space="preserve">     1.公共财政预算拨款结转</t>
  </si>
  <si>
    <t xml:space="preserve">       (1)经费拨款结转</t>
  </si>
  <si>
    <t xml:space="preserve">     2.政府性基金结转</t>
  </si>
  <si>
    <t xml:space="preserve">     3.纳入财政专户管理的收入结转</t>
  </si>
  <si>
    <t>201一般公共服务支出</t>
  </si>
  <si>
    <t>203国防支出</t>
  </si>
  <si>
    <t>204公共安全支出</t>
  </si>
  <si>
    <t>205教育支出</t>
  </si>
  <si>
    <t>206科学技术支出</t>
  </si>
  <si>
    <t>207文化体育与传媒支出</t>
  </si>
  <si>
    <t>208社会保障和就业支出</t>
  </si>
  <si>
    <t xml:space="preserve">     3、债务还本付息支出</t>
  </si>
  <si>
    <t>209社会保险基金支出</t>
  </si>
  <si>
    <t>210医疗卫生与计划生育支出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</si>
  <si>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</si>
  <si>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</si>
  <si>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</si>
  <si>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</si>
  <si>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</si>
  <si>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</si>
  <si>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</si>
  <si>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220国土海洋气象等支出</t>
  </si>
  <si>
    <t>221住房保障支出</t>
  </si>
  <si>
    <t>222粮油物资储备支出</t>
  </si>
  <si>
    <t>227预备费</t>
  </si>
  <si>
    <t>229其他支出</t>
  </si>
  <si>
    <t>八、上年结余收入</t>
  </si>
  <si>
    <t>收入总 计</t>
  </si>
  <si>
    <t xml:space="preserve">       (2)纳入预算管理的非税收入结转</t>
  </si>
  <si>
    <t xml:space="preserve">     4.其他收入结转</t>
  </si>
  <si>
    <t>支出总计</t>
  </si>
  <si>
    <t xml:space="preserve">    （1）专项收入</t>
  </si>
  <si>
    <t xml:space="preserve">    （2）行政事业性收费收入</t>
  </si>
  <si>
    <t xml:space="preserve">    （3）罚没收入</t>
  </si>
  <si>
    <t xml:space="preserve">    （4）国有资源（资产）有偿使用收入</t>
  </si>
  <si>
    <t xml:space="preserve">    （5）其他收入</t>
  </si>
  <si>
    <t>支出按经济科目分类</t>
  </si>
  <si>
    <t>支出按功能科目分类</t>
  </si>
  <si>
    <t xml:space="preserve"> 单位：元</t>
  </si>
  <si>
    <t>公务车运行维护费</t>
  </si>
  <si>
    <t>办公费、招待费、材料费等等根据具体情况填写</t>
  </si>
  <si>
    <t>备注：请大家不要增减列，但根据需要可以加减行。“专项商品和服务支出、对企事业单位的补贴、债务利息还本支出、经营支出、上缴上级”有支出的必须填写具体的项目名称。</t>
  </si>
  <si>
    <t>经费拨款(补助)</t>
  </si>
  <si>
    <t>支出功能科目项级名称</t>
  </si>
  <si>
    <r>
      <t xml:space="preserve"> </t>
    </r>
    <r>
      <rPr>
        <b/>
        <sz val="10"/>
        <rFont val="华文中宋"/>
        <family val="0"/>
      </rPr>
      <t xml:space="preserve">  </t>
    </r>
  </si>
  <si>
    <t>库区“两保”宣传</t>
  </si>
  <si>
    <t>宣传费</t>
  </si>
  <si>
    <t>库区村干部培训</t>
  </si>
  <si>
    <t>库区拆违控建</t>
  </si>
  <si>
    <t>工作经费</t>
  </si>
  <si>
    <t>大队场地租金</t>
  </si>
  <si>
    <t>场地租金</t>
  </si>
  <si>
    <t>专项资金</t>
  </si>
  <si>
    <t>铁山水资源保护专项资金</t>
  </si>
  <si>
    <t>党建经费</t>
  </si>
  <si>
    <t>党建工作与宣传经费</t>
  </si>
  <si>
    <t xml:space="preserve">  单位名称(盖章):岳阳县铁山水资源保护综合执法局</t>
  </si>
  <si>
    <t xml:space="preserve">  单位负责人：许石雄</t>
  </si>
  <si>
    <t xml:space="preserve">  财务负责人：刘芳琴   </t>
  </si>
  <si>
    <t xml:space="preserve">   联系电话：13974011219</t>
  </si>
  <si>
    <t xml:space="preserve">  经办人员：  吴  蕾</t>
  </si>
  <si>
    <t xml:space="preserve">   联系电话：15364112900</t>
  </si>
  <si>
    <t xml:space="preserve">  填报时间：2017年01月012日</t>
  </si>
  <si>
    <t>岳阳县2018年部门实有车辆情况表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</si>
</sst>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_);[Red]\(#,##0.0\)"/>
    <numFmt numFmtId="185" formatCode="* #,##0.00;* \-#,##0.00;* &quot;&quot;??;@"/>
    <numFmt numFmtId="186" formatCode="#,##0_);[Red]\(#,##0\)"/>
    <numFmt numFmtId="187" formatCode="0_);[Red]\(0\)"/>
    <numFmt numFmtId="188" formatCode="* #,##0;* \-#,##0;* &quot;&quot;??;@"/>
    <numFmt numFmtId="189" formatCode="0.0"/>
    <numFmt numFmtId="190" formatCode="0_ "/>
    <numFmt numFmtId="191" formatCode="0.0_ "/>
    <numFmt numFmtId="192" formatCode="0.0_);[Red]\(0.0\)"/>
    <numFmt numFmtId="193" formatCode="0.00_);[Red]\(0.00\)"/>
    <numFmt numFmtId="194" formatCode="_ * #,##0.0_ ;_ * \-#,##0.0_ ;_ * &quot;-&quot;?_ ;_ @_ "/>
    <numFmt numFmtId="195" formatCode="0.00_ "/>
    <numFmt numFmtId="196" formatCode="0000"/>
    <numFmt numFmtId="197" formatCode="#,##0.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#,##0.00_ "/>
    <numFmt numFmtId="204" formatCode="#,##0.00_);[Red]\(#,##0.00\)"/>
  </numFmts>
  <fonts count="6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sz val="18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8"/>
      <name val="黑体"/>
      <family val="3"/>
    </font>
    <font>
      <b/>
      <sz val="20"/>
      <name val="黑体"/>
      <family val="3"/>
    </font>
    <font>
      <b/>
      <sz val="18"/>
      <name val="黑体"/>
      <family val="3"/>
    </font>
    <font>
      <b/>
      <sz val="18"/>
      <name val="华文中宋"/>
      <family val="0"/>
    </font>
    <font>
      <sz val="10"/>
      <name val="华文中宋"/>
      <family val="0"/>
    </font>
    <font>
      <b/>
      <sz val="10"/>
      <name val="华文中宋"/>
      <family val="0"/>
    </font>
    <font>
      <b/>
      <sz val="9"/>
      <name val="华文中宋"/>
      <family val="0"/>
    </font>
    <font>
      <sz val="18"/>
      <name val="华文中宋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2"/>
      <name val="仿宋"/>
      <family val="3"/>
    </font>
    <font>
      <b/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8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0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50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5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5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5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50" fillId="2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50" fillId="2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5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5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51" fillId="2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51" fillId="27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5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51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5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54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55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35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5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6" borderId="9" applyNumberFormat="0" applyAlignment="0" applyProtection="0"/>
    <xf numFmtId="0" fontId="41" fillId="37" borderId="10" applyNumberFormat="0" applyAlignment="0" applyProtection="0"/>
    <xf numFmtId="0" fontId="41" fillId="37" borderId="10" applyNumberFormat="0" applyAlignment="0" applyProtection="0"/>
    <xf numFmtId="0" fontId="61" fillId="38" borderId="11" applyNumberFormat="0" applyAlignment="0" applyProtection="0"/>
    <xf numFmtId="0" fontId="42" fillId="39" borderId="12" applyNumberFormat="0" applyAlignment="0" applyProtection="0"/>
    <xf numFmtId="0" fontId="42" fillId="39" borderId="12" applyNumberFormat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5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5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51" fillId="46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51" fillId="4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51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65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6" fillId="36" borderId="15" applyNumberFormat="0" applyAlignment="0" applyProtection="0"/>
    <xf numFmtId="0" fontId="47" fillId="37" borderId="16" applyNumberFormat="0" applyAlignment="0" applyProtection="0"/>
    <xf numFmtId="0" fontId="47" fillId="37" borderId="16" applyNumberFormat="0" applyAlignment="0" applyProtection="0"/>
    <xf numFmtId="0" fontId="67" fillId="52" borderId="9" applyNumberFormat="0" applyAlignment="0" applyProtection="0"/>
    <xf numFmtId="0" fontId="48" fillId="13" borderId="10" applyNumberFormat="0" applyAlignment="0" applyProtection="0"/>
    <xf numFmtId="0" fontId="48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96" applyFont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96" applyNumberFormat="1" applyFont="1" applyAlignment="1">
      <alignment horizontal="left" vertical="center"/>
      <protection/>
    </xf>
    <xf numFmtId="0" fontId="9" fillId="0" borderId="0" xfId="96" applyFont="1" applyAlignment="1">
      <alignment horizontal="left" vertical="center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184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187" fontId="4" fillId="0" borderId="0" xfId="96" applyNumberFormat="1" applyFont="1" applyAlignment="1" applyProtection="1">
      <alignment horizontal="center" vertical="center"/>
      <protection locked="0"/>
    </xf>
    <xf numFmtId="187" fontId="4" fillId="0" borderId="0" xfId="96" applyNumberFormat="1" applyFont="1" applyAlignment="1">
      <alignment horizontal="center" vertical="center"/>
      <protection/>
    </xf>
    <xf numFmtId="187" fontId="7" fillId="0" borderId="0" xfId="0" applyNumberFormat="1" applyFont="1" applyAlignment="1">
      <alignment/>
    </xf>
    <xf numFmtId="0" fontId="19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5" fillId="55" borderId="19" xfId="95" applyFont="1" applyFill="1" applyBorder="1" applyAlignment="1">
      <alignment vertical="center" wrapText="1"/>
      <protection/>
    </xf>
    <xf numFmtId="0" fontId="23" fillId="0" borderId="0" xfId="0" applyFont="1" applyBorder="1" applyAlignment="1">
      <alignment horizontal="left" vertical="center" wrapText="1"/>
    </xf>
    <xf numFmtId="0" fontId="25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19" fillId="0" borderId="19" xfId="0" applyFont="1" applyFill="1" applyBorder="1" applyAlignment="1">
      <alignment vertical="center" wrapText="1"/>
    </xf>
    <xf numFmtId="0" fontId="24" fillId="55" borderId="19" xfId="95" applyFont="1" applyFill="1" applyBorder="1" applyAlignment="1">
      <alignment vertical="center" wrapText="1"/>
      <protection/>
    </xf>
    <xf numFmtId="0" fontId="23" fillId="55" borderId="19" xfId="95" applyFont="1" applyFill="1" applyBorder="1" applyAlignment="1">
      <alignment vertical="center" wrapText="1"/>
      <protection/>
    </xf>
    <xf numFmtId="0" fontId="22" fillId="0" borderId="0" xfId="0" applyFont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19" xfId="0" applyNumberFormat="1" applyFont="1" applyFill="1" applyBorder="1" applyAlignment="1" applyProtection="1">
      <alignment horizontal="left" vertical="center" wrapText="1"/>
      <protection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NumberFormat="1" applyFont="1" applyFill="1" applyBorder="1" applyAlignment="1" applyProtection="1">
      <alignment vertical="center" wrapText="1"/>
      <protection/>
    </xf>
    <xf numFmtId="0" fontId="12" fillId="0" borderId="19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8" fillId="0" borderId="19" xfId="0" applyNumberFormat="1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 wrapText="1"/>
    </xf>
    <xf numFmtId="0" fontId="26" fillId="55" borderId="19" xfId="95" applyFont="1" applyFill="1" applyBorder="1" applyAlignment="1">
      <alignment horizontal="center" vertical="center" wrapText="1"/>
      <protection/>
    </xf>
    <xf numFmtId="195" fontId="29" fillId="0" borderId="19" xfId="0" applyNumberFormat="1" applyFont="1" applyFill="1" applyBorder="1" applyAlignment="1">
      <alignment horizontal="center" vertical="center" wrapText="1"/>
    </xf>
    <xf numFmtId="193" fontId="13" fillId="0" borderId="19" xfId="0" applyNumberFormat="1" applyFont="1" applyFill="1" applyBorder="1" applyAlignment="1" applyProtection="1">
      <alignment horizontal="center" vertical="center" wrapText="1"/>
      <protection/>
    </xf>
    <xf numFmtId="193" fontId="13" fillId="0" borderId="19" xfId="0" applyNumberFormat="1" applyFont="1" applyBorder="1" applyAlignment="1" applyProtection="1">
      <alignment horizontal="center" vertical="center" wrapText="1"/>
      <protection/>
    </xf>
    <xf numFmtId="193" fontId="13" fillId="0" borderId="19" xfId="0" applyNumberFormat="1" applyFont="1" applyBorder="1" applyAlignment="1">
      <alignment horizontal="center" vertical="center" wrapText="1"/>
    </xf>
    <xf numFmtId="204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5" fillId="0" borderId="0" xfId="96" applyFont="1" applyAlignment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</cellXfs>
  <cellStyles count="141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ColLevel_0" xfId="69"/>
    <cellStyle name="RowLevel_0" xfId="70"/>
    <cellStyle name="Percent" xfId="71"/>
    <cellStyle name="标题" xfId="72"/>
    <cellStyle name="标题 1" xfId="73"/>
    <cellStyle name="标题 1 2" xfId="74"/>
    <cellStyle name="标题 1 2 2" xfId="75"/>
    <cellStyle name="标题 2" xfId="76"/>
    <cellStyle name="标题 2 2" xfId="77"/>
    <cellStyle name="标题 2 2 2" xfId="78"/>
    <cellStyle name="标题 3" xfId="79"/>
    <cellStyle name="标题 3 2" xfId="80"/>
    <cellStyle name="标题 3 2 2" xfId="81"/>
    <cellStyle name="标题 4" xfId="82"/>
    <cellStyle name="标题 4 2" xfId="83"/>
    <cellStyle name="标题 4 2 2" xfId="84"/>
    <cellStyle name="标题 5" xfId="85"/>
    <cellStyle name="标题 5 2" xfId="86"/>
    <cellStyle name="差" xfId="87"/>
    <cellStyle name="差 2" xfId="88"/>
    <cellStyle name="差 2 2" xfId="89"/>
    <cellStyle name="常规 2" xfId="90"/>
    <cellStyle name="常规 2 2" xfId="91"/>
    <cellStyle name="常规 2 2 2" xfId="92"/>
    <cellStyle name="常规 3" xfId="93"/>
    <cellStyle name="常规 4" xfId="94"/>
    <cellStyle name="常规 9" xfId="95"/>
    <cellStyle name="常规_2006年预算录入项目设置1（新科目）" xfId="96"/>
    <cellStyle name="好" xfId="97"/>
    <cellStyle name="好 2" xfId="98"/>
    <cellStyle name="好 2 2" xfId="99"/>
    <cellStyle name="汇总" xfId="100"/>
    <cellStyle name="汇总 2" xfId="101"/>
    <cellStyle name="汇总 2 2" xfId="102"/>
    <cellStyle name="Currency" xfId="103"/>
    <cellStyle name="货币 2" xfId="104"/>
    <cellStyle name="货币 2 2" xfId="105"/>
    <cellStyle name="货币 2 2 2" xfId="106"/>
    <cellStyle name="Currency [0]" xfId="107"/>
    <cellStyle name="计算" xfId="108"/>
    <cellStyle name="计算 2" xfId="109"/>
    <cellStyle name="计算 2 2" xfId="110"/>
    <cellStyle name="检查单元格" xfId="111"/>
    <cellStyle name="检查单元格 2" xfId="112"/>
    <cellStyle name="检查单元格 2 2" xfId="113"/>
    <cellStyle name="解释性文本" xfId="114"/>
    <cellStyle name="解释性文本 2" xfId="115"/>
    <cellStyle name="解释性文本 2 2" xfId="116"/>
    <cellStyle name="警告文本" xfId="117"/>
    <cellStyle name="警告文本 2" xfId="118"/>
    <cellStyle name="警告文本 2 2" xfId="119"/>
    <cellStyle name="链接单元格" xfId="120"/>
    <cellStyle name="链接单元格 2" xfId="121"/>
    <cellStyle name="链接单元格 2 2" xfId="122"/>
    <cellStyle name="Comma" xfId="123"/>
    <cellStyle name="Comma [0]" xfId="124"/>
    <cellStyle name="强调文字颜色 1" xfId="125"/>
    <cellStyle name="强调文字颜色 1 2" xfId="126"/>
    <cellStyle name="强调文字颜色 1 2 2" xfId="127"/>
    <cellStyle name="强调文字颜色 2" xfId="128"/>
    <cellStyle name="强调文字颜色 2 2" xfId="129"/>
    <cellStyle name="强调文字颜色 2 2 2" xfId="130"/>
    <cellStyle name="强调文字颜色 3" xfId="131"/>
    <cellStyle name="强调文字颜色 3 2" xfId="132"/>
    <cellStyle name="强调文字颜色 3 2 2" xfId="133"/>
    <cellStyle name="强调文字颜色 4" xfId="134"/>
    <cellStyle name="强调文字颜色 4 2" xfId="135"/>
    <cellStyle name="强调文字颜色 4 2 2" xfId="136"/>
    <cellStyle name="强调文字颜色 5" xfId="137"/>
    <cellStyle name="强调文字颜色 5 2" xfId="138"/>
    <cellStyle name="强调文字颜色 5 2 2" xfId="139"/>
    <cellStyle name="强调文字颜色 6" xfId="140"/>
    <cellStyle name="强调文字颜色 6 2" xfId="141"/>
    <cellStyle name="强调文字颜色 6 2 2" xfId="142"/>
    <cellStyle name="适中" xfId="143"/>
    <cellStyle name="适中 2" xfId="144"/>
    <cellStyle name="适中 2 2" xfId="145"/>
    <cellStyle name="输出" xfId="146"/>
    <cellStyle name="输出 2" xfId="147"/>
    <cellStyle name="输出 2 2" xfId="148"/>
    <cellStyle name="输入" xfId="149"/>
    <cellStyle name="输入 2" xfId="150"/>
    <cellStyle name="输入 2 2" xfId="151"/>
    <cellStyle name="注释" xfId="152"/>
    <cellStyle name="注释 2" xfId="153"/>
    <cellStyle name="注释 2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L15" sqref="L15"/>
    </sheetView>
  </sheetViews>
  <sheetFormatPr defaultColWidth="9.00390625" defaultRowHeight="14.25"/>
  <cols>
    <col min="1" max="11" width="10.75390625" style="10" customWidth="1"/>
    <col min="12" max="16384" width="9.00390625" style="10" customWidth="1"/>
  </cols>
  <sheetData>
    <row r="1" spans="1:11" s="8" customFormat="1" ht="35.25">
      <c r="A1" s="97" t="s">
        <v>136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8" customFormat="1" ht="35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8" customFormat="1" ht="35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="19" customFormat="1" ht="30" customHeight="1">
      <c r="C5" s="19" t="s">
        <v>218</v>
      </c>
    </row>
    <row r="6" spans="3:7" s="19" customFormat="1" ht="30" customHeight="1">
      <c r="C6" s="94" t="s">
        <v>219</v>
      </c>
      <c r="D6" s="94"/>
      <c r="E6" s="95"/>
      <c r="F6" s="94"/>
      <c r="G6" s="94"/>
    </row>
    <row r="7" spans="3:6" s="19" customFormat="1" ht="30" customHeight="1">
      <c r="C7" s="19" t="s">
        <v>220</v>
      </c>
      <c r="F7" s="19" t="s">
        <v>221</v>
      </c>
    </row>
    <row r="8" spans="3:6" s="19" customFormat="1" ht="30" customHeight="1">
      <c r="C8" s="19" t="s">
        <v>222</v>
      </c>
      <c r="F8" s="19" t="s">
        <v>223</v>
      </c>
    </row>
    <row r="9" spans="3:7" s="19" customFormat="1" ht="30" customHeight="1">
      <c r="C9" s="94" t="s">
        <v>224</v>
      </c>
      <c r="D9" s="94"/>
      <c r="E9" s="94"/>
      <c r="F9" s="94"/>
      <c r="G9" s="94"/>
    </row>
    <row r="10" spans="1:11" ht="20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</sheetData>
  <sheetProtection/>
  <mergeCells count="2">
    <mergeCell ref="A1:K1"/>
    <mergeCell ref="A4:K4"/>
  </mergeCells>
  <printOptions horizontalCentered="1" verticalCentered="1"/>
  <pageMargins left="0.7480314960629921" right="0.7480314960629921" top="0" bottom="0.984251968503937" header="0.5118110236220472" footer="0.5118110236220472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16.625" style="7" customWidth="1"/>
    <col min="2" max="2" width="12.375" style="16" customWidth="1"/>
    <col min="3" max="3" width="62.25390625" style="7" customWidth="1"/>
    <col min="4" max="4" width="29.00390625" style="7" customWidth="1"/>
    <col min="5" max="16384" width="9.00390625" style="7" customWidth="1"/>
  </cols>
  <sheetData>
    <row r="1" spans="1:4" s="96" customFormat="1" ht="24" customHeight="1">
      <c r="A1" s="99" t="s">
        <v>137</v>
      </c>
      <c r="B1" s="99"/>
      <c r="C1" s="99"/>
      <c r="D1" s="99"/>
    </row>
    <row r="2" spans="3:4" ht="46.5" customHeight="1">
      <c r="C2" s="6"/>
      <c r="D2" s="6"/>
    </row>
    <row r="3" spans="2:4" ht="22.5">
      <c r="B3" s="15">
        <v>1</v>
      </c>
      <c r="C3" s="13" t="s">
        <v>128</v>
      </c>
      <c r="D3" s="32"/>
    </row>
    <row r="4" spans="2:4" ht="22.5">
      <c r="B4" s="15">
        <v>2</v>
      </c>
      <c r="C4" s="14" t="s">
        <v>125</v>
      </c>
      <c r="D4" s="32"/>
    </row>
    <row r="5" spans="2:4" ht="22.5">
      <c r="B5" s="15">
        <v>3</v>
      </c>
      <c r="C5" s="14" t="s">
        <v>126</v>
      </c>
      <c r="D5" s="31"/>
    </row>
    <row r="6" spans="2:4" ht="22.5">
      <c r="B6" s="15">
        <v>4</v>
      </c>
      <c r="C6" s="14" t="s">
        <v>127</v>
      </c>
      <c r="D6" s="32"/>
    </row>
    <row r="7" spans="2:4" ht="22.5">
      <c r="B7" s="15">
        <v>5</v>
      </c>
      <c r="C7" s="11" t="s">
        <v>129</v>
      </c>
      <c r="D7" s="33"/>
    </row>
    <row r="8" spans="2:4" ht="22.5" hidden="1">
      <c r="B8" s="15">
        <v>6</v>
      </c>
      <c r="C8" s="11" t="s">
        <v>225</v>
      </c>
      <c r="D8" s="32"/>
    </row>
    <row r="9" spans="2:4" ht="22.5">
      <c r="B9" s="15">
        <v>6</v>
      </c>
      <c r="C9" s="11" t="s">
        <v>130</v>
      </c>
      <c r="D9" s="32"/>
    </row>
    <row r="10" spans="2:4" ht="22.5">
      <c r="B10" s="15">
        <v>7</v>
      </c>
      <c r="C10" s="13" t="s">
        <v>131</v>
      </c>
      <c r="D10" s="32"/>
    </row>
    <row r="11" spans="2:4" ht="22.5">
      <c r="B11" s="15">
        <v>8</v>
      </c>
      <c r="C11" s="11" t="s">
        <v>132</v>
      </c>
      <c r="D11" s="33"/>
    </row>
    <row r="12" spans="2:4" ht="22.5">
      <c r="B12" s="15">
        <v>9</v>
      </c>
      <c r="C12" s="11" t="s">
        <v>133</v>
      </c>
      <c r="D12" s="33"/>
    </row>
    <row r="13" spans="2:4" ht="22.5">
      <c r="B13" s="15">
        <v>10</v>
      </c>
      <c r="C13" s="14" t="s">
        <v>135</v>
      </c>
      <c r="D13" s="32"/>
    </row>
    <row r="14" spans="2:4" ht="22.5">
      <c r="B14" s="15">
        <v>11</v>
      </c>
      <c r="C14" s="11" t="s">
        <v>134</v>
      </c>
      <c r="D14" s="32"/>
    </row>
  </sheetData>
  <sheetProtection/>
  <mergeCells count="1">
    <mergeCell ref="A1:D1"/>
  </mergeCells>
  <printOptions horizontalCentered="1" verticalCentered="1"/>
  <pageMargins left="1.1023622047244095" right="0.7480314960629921" top="0" bottom="0.5118110236220472" header="0.7480314960629921" footer="0.6299212598425197"/>
  <pageSetup firstPageNumber="1" useFirstPageNumber="1" horizontalDpi="1200" verticalDpi="1200" orientation="landscape" paperSize="9" scale="83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9" sqref="D9"/>
    </sheetView>
  </sheetViews>
  <sheetFormatPr defaultColWidth="9.00390625" defaultRowHeight="19.5" customHeight="1"/>
  <cols>
    <col min="1" max="1" width="36.125" style="1" customWidth="1"/>
    <col min="2" max="2" width="14.375" style="72" customWidth="1"/>
    <col min="3" max="3" width="27.25390625" style="1" customWidth="1"/>
    <col min="4" max="4" width="15.375" style="72" customWidth="1"/>
    <col min="5" max="5" width="24.625" style="5" customWidth="1"/>
    <col min="6" max="6" width="11.25390625" style="74" customWidth="1"/>
    <col min="7" max="16384" width="9.00390625" style="5" customWidth="1"/>
  </cols>
  <sheetData>
    <row r="1" spans="1:6" s="65" customFormat="1" ht="19.5" customHeight="1">
      <c r="A1" s="75"/>
      <c r="B1" s="75"/>
      <c r="C1" s="75"/>
      <c r="D1" s="2"/>
      <c r="E1" s="76"/>
      <c r="F1" s="2" t="s">
        <v>25</v>
      </c>
    </row>
    <row r="2" spans="1:6" s="65" customFormat="1" ht="28.5" customHeight="1">
      <c r="A2" s="102" t="s">
        <v>122</v>
      </c>
      <c r="B2" s="102"/>
      <c r="C2" s="102"/>
      <c r="D2" s="102"/>
      <c r="E2" s="102"/>
      <c r="F2" s="102"/>
    </row>
    <row r="3" spans="1:6" s="65" customFormat="1" ht="19.5" customHeight="1">
      <c r="A3" s="75"/>
      <c r="B3" s="75"/>
      <c r="C3" s="75"/>
      <c r="D3" s="3"/>
      <c r="E3" s="76"/>
      <c r="F3" s="3" t="s">
        <v>4</v>
      </c>
    </row>
    <row r="4" spans="1:6" s="58" customFormat="1" ht="19.5" customHeight="1">
      <c r="A4" s="100" t="s">
        <v>0</v>
      </c>
      <c r="B4" s="100"/>
      <c r="C4" s="101" t="s">
        <v>1</v>
      </c>
      <c r="D4" s="101"/>
      <c r="E4" s="101"/>
      <c r="F4" s="101"/>
    </row>
    <row r="5" spans="1:6" s="66" customFormat="1" ht="36.75" customHeight="1">
      <c r="A5" s="22" t="s">
        <v>2</v>
      </c>
      <c r="B5" s="21" t="s">
        <v>27</v>
      </c>
      <c r="C5" s="22" t="s">
        <v>198</v>
      </c>
      <c r="D5" s="21" t="s">
        <v>27</v>
      </c>
      <c r="E5" s="64" t="s">
        <v>199</v>
      </c>
      <c r="F5" s="64" t="s">
        <v>140</v>
      </c>
    </row>
    <row r="6" spans="1:6" s="59" customFormat="1" ht="19.5" customHeight="1">
      <c r="A6" s="23" t="s">
        <v>24</v>
      </c>
      <c r="B6" s="93">
        <f>B7</f>
        <v>4549977.88</v>
      </c>
      <c r="C6" s="23" t="s">
        <v>5</v>
      </c>
      <c r="D6" s="90">
        <f>SUM(D7:D9)</f>
        <v>2978437.04</v>
      </c>
      <c r="E6" s="67" t="s">
        <v>166</v>
      </c>
      <c r="F6" s="20"/>
    </row>
    <row r="7" spans="1:6" s="59" customFormat="1" ht="19.5" customHeight="1">
      <c r="A7" s="24" t="s">
        <v>23</v>
      </c>
      <c r="B7" s="93">
        <f>D27</f>
        <v>4549977.88</v>
      </c>
      <c r="C7" s="25" t="s">
        <v>8</v>
      </c>
      <c r="D7" s="90">
        <v>2409388.74</v>
      </c>
      <c r="E7" s="67" t="s">
        <v>167</v>
      </c>
      <c r="F7" s="20"/>
    </row>
    <row r="8" spans="1:6" s="59" customFormat="1" ht="19.5" customHeight="1">
      <c r="A8" s="24" t="s">
        <v>9</v>
      </c>
      <c r="B8" s="93">
        <f>SUM(B9:B13)</f>
        <v>0</v>
      </c>
      <c r="C8" s="25" t="s">
        <v>117</v>
      </c>
      <c r="D8" s="90">
        <v>431606.06</v>
      </c>
      <c r="E8" s="67" t="s">
        <v>168</v>
      </c>
      <c r="F8" s="20"/>
    </row>
    <row r="9" spans="1:6" s="59" customFormat="1" ht="19.5" customHeight="1">
      <c r="A9" s="24" t="s">
        <v>193</v>
      </c>
      <c r="B9" s="93"/>
      <c r="C9" s="25" t="s">
        <v>10</v>
      </c>
      <c r="D9" s="90">
        <v>137442.24</v>
      </c>
      <c r="E9" s="67" t="s">
        <v>169</v>
      </c>
      <c r="F9" s="20"/>
    </row>
    <row r="10" spans="1:6" s="59" customFormat="1" ht="19.5" customHeight="1">
      <c r="A10" s="24" t="s">
        <v>194</v>
      </c>
      <c r="B10" s="93"/>
      <c r="C10" s="27" t="s">
        <v>6</v>
      </c>
      <c r="D10" s="90">
        <f>D11</f>
        <v>1571540.84</v>
      </c>
      <c r="E10" s="67" t="s">
        <v>170</v>
      </c>
      <c r="F10" s="20"/>
    </row>
    <row r="11" spans="1:6" s="59" customFormat="1" ht="19.5" customHeight="1">
      <c r="A11" s="24" t="s">
        <v>195</v>
      </c>
      <c r="B11" s="93"/>
      <c r="C11" s="26" t="s">
        <v>11</v>
      </c>
      <c r="D11" s="90">
        <v>1571540.84</v>
      </c>
      <c r="E11" s="67" t="s">
        <v>171</v>
      </c>
      <c r="F11" s="20"/>
    </row>
    <row r="12" spans="1:6" s="59" customFormat="1" ht="19.5" customHeight="1">
      <c r="A12" s="24" t="s">
        <v>196</v>
      </c>
      <c r="B12" s="93"/>
      <c r="C12" s="26" t="s">
        <v>12</v>
      </c>
      <c r="D12" s="90"/>
      <c r="E12" s="67" t="s">
        <v>172</v>
      </c>
      <c r="F12" s="20"/>
    </row>
    <row r="13" spans="1:6" s="59" customFormat="1" ht="19.5" customHeight="1">
      <c r="A13" s="24" t="s">
        <v>197</v>
      </c>
      <c r="B13" s="93"/>
      <c r="C13" s="26" t="s">
        <v>173</v>
      </c>
      <c r="D13" s="90"/>
      <c r="E13" s="25" t="s">
        <v>174</v>
      </c>
      <c r="F13" s="20"/>
    </row>
    <row r="14" spans="1:6" s="59" customFormat="1" ht="19.5" customHeight="1">
      <c r="A14" s="27" t="s">
        <v>13</v>
      </c>
      <c r="B14" s="93"/>
      <c r="C14" s="26" t="s">
        <v>14</v>
      </c>
      <c r="D14" s="90"/>
      <c r="E14" s="67" t="s">
        <v>175</v>
      </c>
      <c r="F14" s="20"/>
    </row>
    <row r="15" spans="1:6" s="59" customFormat="1" ht="19.5" customHeight="1">
      <c r="A15" s="23" t="s">
        <v>15</v>
      </c>
      <c r="B15" s="93"/>
      <c r="C15" s="26" t="s">
        <v>16</v>
      </c>
      <c r="D15" s="90"/>
      <c r="E15" s="67" t="s">
        <v>176</v>
      </c>
      <c r="F15" s="20"/>
    </row>
    <row r="16" spans="1:6" s="59" customFormat="1" ht="19.5" customHeight="1">
      <c r="A16" s="23" t="s">
        <v>17</v>
      </c>
      <c r="B16" s="93"/>
      <c r="C16" s="26" t="s">
        <v>18</v>
      </c>
      <c r="D16" s="90"/>
      <c r="E16" s="67" t="s">
        <v>177</v>
      </c>
      <c r="F16" s="20"/>
    </row>
    <row r="17" spans="1:6" s="58" customFormat="1" ht="19.5" customHeight="1">
      <c r="A17" s="23" t="s">
        <v>19</v>
      </c>
      <c r="B17" s="93"/>
      <c r="C17" s="23" t="s">
        <v>20</v>
      </c>
      <c r="D17" s="91"/>
      <c r="E17" s="67" t="s">
        <v>178</v>
      </c>
      <c r="F17" s="64"/>
    </row>
    <row r="18" spans="1:6" s="59" customFormat="1" ht="19.5" customHeight="1">
      <c r="A18" s="23" t="s">
        <v>21</v>
      </c>
      <c r="B18" s="93"/>
      <c r="C18" s="27" t="s">
        <v>7</v>
      </c>
      <c r="D18" s="91"/>
      <c r="E18" s="67" t="s">
        <v>179</v>
      </c>
      <c r="F18" s="20"/>
    </row>
    <row r="19" spans="1:6" s="59" customFormat="1" ht="19.5" customHeight="1">
      <c r="A19" s="23" t="s">
        <v>22</v>
      </c>
      <c r="B19" s="93"/>
      <c r="C19" s="27" t="s">
        <v>3</v>
      </c>
      <c r="D19" s="90"/>
      <c r="E19" s="67" t="s">
        <v>180</v>
      </c>
      <c r="F19" s="20"/>
    </row>
    <row r="20" spans="1:6" s="59" customFormat="1" ht="19.5" customHeight="1">
      <c r="A20" s="70" t="s">
        <v>188</v>
      </c>
      <c r="B20" s="93"/>
      <c r="C20" s="28"/>
      <c r="D20" s="92"/>
      <c r="E20" s="67" t="s">
        <v>181</v>
      </c>
      <c r="F20" s="20"/>
    </row>
    <row r="21" spans="1:6" s="59" customFormat="1" ht="19.5" customHeight="1">
      <c r="A21" s="69" t="s">
        <v>162</v>
      </c>
      <c r="B21" s="93"/>
      <c r="C21" s="28"/>
      <c r="D21" s="92"/>
      <c r="E21" s="67" t="s">
        <v>182</v>
      </c>
      <c r="F21" s="20"/>
    </row>
    <row r="22" spans="1:6" ht="19.5" customHeight="1">
      <c r="A22" s="69" t="s">
        <v>163</v>
      </c>
      <c r="B22" s="93"/>
      <c r="C22" s="28"/>
      <c r="D22" s="92"/>
      <c r="E22" s="67" t="s">
        <v>183</v>
      </c>
      <c r="F22" s="20"/>
    </row>
    <row r="23" spans="1:6" ht="19.5" customHeight="1">
      <c r="A23" s="69" t="s">
        <v>190</v>
      </c>
      <c r="B23" s="93"/>
      <c r="C23" s="28"/>
      <c r="D23" s="92"/>
      <c r="E23" s="67" t="s">
        <v>184</v>
      </c>
      <c r="F23" s="20"/>
    </row>
    <row r="24" spans="1:6" ht="19.5" customHeight="1">
      <c r="A24" s="69" t="s">
        <v>164</v>
      </c>
      <c r="B24" s="93"/>
      <c r="C24" s="28"/>
      <c r="D24" s="92"/>
      <c r="E24" s="67" t="s">
        <v>185</v>
      </c>
      <c r="F24" s="20"/>
    </row>
    <row r="25" spans="1:6" ht="19.5" customHeight="1">
      <c r="A25" s="69" t="s">
        <v>165</v>
      </c>
      <c r="B25" s="93"/>
      <c r="C25" s="28"/>
      <c r="D25" s="92"/>
      <c r="E25" s="67" t="s">
        <v>186</v>
      </c>
      <c r="F25" s="20"/>
    </row>
    <row r="26" spans="1:6" ht="19.5" customHeight="1">
      <c r="A26" s="69" t="s">
        <v>191</v>
      </c>
      <c r="B26" s="93"/>
      <c r="C26" s="28"/>
      <c r="D26" s="92"/>
      <c r="E26" s="68" t="s">
        <v>187</v>
      </c>
      <c r="F26" s="20"/>
    </row>
    <row r="27" spans="1:6" ht="19.5" customHeight="1">
      <c r="A27" s="71" t="s">
        <v>189</v>
      </c>
      <c r="B27" s="93">
        <f>B6+B14+B15+B16+B17+B18+B19+B20</f>
        <v>4549977.88</v>
      </c>
      <c r="C27" s="71" t="s">
        <v>192</v>
      </c>
      <c r="D27" s="90">
        <f>D6+D10</f>
        <v>4549977.88</v>
      </c>
      <c r="E27" s="71" t="s">
        <v>192</v>
      </c>
      <c r="F27" s="73">
        <f>SUM(F19:F20)</f>
        <v>0</v>
      </c>
    </row>
  </sheetData>
  <sheetProtection/>
  <mergeCells count="3">
    <mergeCell ref="A4:B4"/>
    <mergeCell ref="C4:F4"/>
    <mergeCell ref="A2:F2"/>
  </mergeCells>
  <printOptions horizontalCentered="1" verticalCentered="1"/>
  <pageMargins left="0.7480314960629921" right="0.7480314960629921" top="0.5118110236220472" bottom="0.7086614173228347" header="0.7480314960629921" footer="0.6299212598425197"/>
  <pageSetup firstPageNumber="1" useFirstPageNumber="1" horizontalDpi="600" verticalDpi="600" orientation="landscape" paperSize="9" scale="83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A21"/>
    </sheetView>
  </sheetViews>
  <sheetFormatPr defaultColWidth="9.00390625" defaultRowHeight="14.25"/>
  <cols>
    <col min="1" max="1" width="31.75390625" style="60" customWidth="1"/>
  </cols>
  <sheetData>
    <row r="1" spans="1:2" ht="14.25">
      <c r="A1" s="61" t="s">
        <v>141</v>
      </c>
      <c r="B1" s="18"/>
    </row>
    <row r="2" spans="1:2" ht="14.25">
      <c r="A2" s="61" t="s">
        <v>142</v>
      </c>
      <c r="B2" s="18"/>
    </row>
    <row r="3" spans="1:2" ht="14.25">
      <c r="A3" s="61" t="s">
        <v>143</v>
      </c>
      <c r="B3" s="18"/>
    </row>
    <row r="4" spans="1:2" ht="14.25">
      <c r="A4" s="61" t="s">
        <v>144</v>
      </c>
      <c r="B4" s="18"/>
    </row>
    <row r="5" spans="1:2" ht="14.25">
      <c r="A5" s="61" t="s">
        <v>145</v>
      </c>
      <c r="B5" s="18"/>
    </row>
    <row r="6" spans="1:2" ht="14.25">
      <c r="A6" s="61" t="s">
        <v>146</v>
      </c>
      <c r="B6" s="18"/>
    </row>
    <row r="7" spans="1:2" ht="14.25">
      <c r="A7" s="61" t="s">
        <v>147</v>
      </c>
      <c r="B7" s="18"/>
    </row>
    <row r="8" spans="1:2" ht="14.25">
      <c r="A8" s="62" t="s">
        <v>148</v>
      </c>
      <c r="B8" s="18"/>
    </row>
    <row r="9" spans="1:2" ht="14.25">
      <c r="A9" s="61" t="s">
        <v>149</v>
      </c>
      <c r="B9" s="18"/>
    </row>
    <row r="10" spans="1:2" ht="14.25">
      <c r="A10" s="61" t="s">
        <v>150</v>
      </c>
      <c r="B10" s="18"/>
    </row>
    <row r="11" spans="1:2" ht="14.25">
      <c r="A11" s="61" t="s">
        <v>151</v>
      </c>
      <c r="B11" s="17"/>
    </row>
    <row r="12" spans="1:2" ht="14.25">
      <c r="A12" s="61" t="s">
        <v>152</v>
      </c>
      <c r="B12" s="18"/>
    </row>
    <row r="13" spans="1:2" ht="14.25">
      <c r="A13" s="61" t="s">
        <v>153</v>
      </c>
      <c r="B13" s="18"/>
    </row>
    <row r="14" spans="1:2" ht="14.25">
      <c r="A14" s="61" t="s">
        <v>154</v>
      </c>
      <c r="B14" s="18"/>
    </row>
    <row r="15" spans="1:2" ht="14.25">
      <c r="A15" s="61" t="s">
        <v>155</v>
      </c>
      <c r="B15" s="18"/>
    </row>
    <row r="16" spans="1:2" ht="14.25">
      <c r="A16" s="61" t="s">
        <v>156</v>
      </c>
      <c r="B16" s="4"/>
    </row>
    <row r="17" spans="1:2" ht="14.25">
      <c r="A17" s="61" t="s">
        <v>157</v>
      </c>
      <c r="B17" s="4"/>
    </row>
    <row r="18" spans="1:2" ht="14.25">
      <c r="A18" s="61" t="s">
        <v>158</v>
      </c>
      <c r="B18" s="4"/>
    </row>
    <row r="19" spans="1:2" ht="14.25">
      <c r="A19" s="61" t="s">
        <v>159</v>
      </c>
      <c r="B19" s="4"/>
    </row>
    <row r="20" spans="1:2" ht="14.25">
      <c r="A20" s="61" t="s">
        <v>160</v>
      </c>
      <c r="B20" s="4"/>
    </row>
    <row r="21" spans="1:2" ht="14.25">
      <c r="A21" s="63" t="s">
        <v>161</v>
      </c>
      <c r="B21" s="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PageLayoutView="0" workbookViewId="0" topLeftCell="A1">
      <selection activeCell="I31" sqref="I31"/>
    </sheetView>
  </sheetViews>
  <sheetFormatPr defaultColWidth="9.00390625" defaultRowHeight="19.5" customHeight="1"/>
  <cols>
    <col min="1" max="1" width="8.375" style="77" customWidth="1"/>
    <col min="2" max="2" width="10.75390625" style="77" customWidth="1"/>
    <col min="3" max="3" width="12.25390625" style="77" customWidth="1"/>
    <col min="4" max="4" width="12.25390625" style="56" customWidth="1"/>
    <col min="5" max="5" width="12.50390625" style="82" customWidth="1"/>
    <col min="6" max="6" width="12.625" style="56" customWidth="1"/>
    <col min="7" max="7" width="6.375" style="56" customWidth="1"/>
    <col min="8" max="8" width="6.50390625" style="56" customWidth="1"/>
    <col min="9" max="13" width="4.50390625" style="56" customWidth="1"/>
    <col min="14" max="14" width="4.75390625" style="56" customWidth="1"/>
    <col min="15" max="15" width="5.125" style="56" customWidth="1"/>
    <col min="16" max="18" width="3.25390625" style="56" customWidth="1"/>
    <col min="19" max="19" width="4.75390625" style="56" customWidth="1"/>
    <col min="20" max="21" width="9.875" style="56" bestFit="1" customWidth="1"/>
    <col min="22" max="16384" width="9.00390625" style="56" customWidth="1"/>
  </cols>
  <sheetData>
    <row r="1" spans="13:19" ht="19.5" customHeight="1">
      <c r="M1" s="109"/>
      <c r="N1" s="109"/>
      <c r="O1" s="54"/>
      <c r="P1" s="54"/>
      <c r="S1" s="54" t="s">
        <v>46</v>
      </c>
    </row>
    <row r="2" spans="1:19" ht="24.75" customHeight="1">
      <c r="A2" s="113" t="s">
        <v>123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19.5" customHeight="1">
      <c r="A3" s="78"/>
      <c r="B3" s="49"/>
      <c r="C3" s="49"/>
      <c r="D3" s="48"/>
      <c r="E3" s="83"/>
      <c r="F3" s="48"/>
      <c r="G3" s="48"/>
      <c r="H3" s="48"/>
      <c r="I3" s="48"/>
      <c r="J3" s="48"/>
      <c r="K3" s="48"/>
      <c r="L3" s="48"/>
      <c r="M3" s="48"/>
      <c r="N3" s="106"/>
      <c r="O3" s="106"/>
      <c r="P3" s="107"/>
      <c r="Q3" s="55"/>
      <c r="R3" s="114" t="s">
        <v>47</v>
      </c>
      <c r="S3" s="114"/>
    </row>
    <row r="4" spans="1:19" ht="19.5" customHeight="1">
      <c r="A4" s="104" t="s">
        <v>48</v>
      </c>
      <c r="B4" s="110" t="s">
        <v>49</v>
      </c>
      <c r="C4" s="110"/>
      <c r="D4" s="110" t="s">
        <v>50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 t="s">
        <v>51</v>
      </c>
      <c r="P4" s="118" t="s">
        <v>138</v>
      </c>
      <c r="Q4" s="118"/>
      <c r="R4" s="118"/>
      <c r="S4" s="115" t="s">
        <v>205</v>
      </c>
    </row>
    <row r="5" spans="1:19" ht="19.5" customHeight="1">
      <c r="A5" s="104"/>
      <c r="B5" s="110"/>
      <c r="C5" s="110"/>
      <c r="D5" s="110" t="s">
        <v>52</v>
      </c>
      <c r="E5" s="110" t="s">
        <v>53</v>
      </c>
      <c r="F5" s="110"/>
      <c r="G5" s="110"/>
      <c r="H5" s="110"/>
      <c r="I5" s="110"/>
      <c r="J5" s="110"/>
      <c r="K5" s="110"/>
      <c r="L5" s="110"/>
      <c r="M5" s="110"/>
      <c r="N5" s="110" t="s">
        <v>54</v>
      </c>
      <c r="O5" s="110"/>
      <c r="P5" s="118"/>
      <c r="Q5" s="118"/>
      <c r="R5" s="118"/>
      <c r="S5" s="116"/>
    </row>
    <row r="6" spans="1:19" ht="19.5" customHeight="1">
      <c r="A6" s="104"/>
      <c r="B6" s="110"/>
      <c r="C6" s="110"/>
      <c r="D6" s="110"/>
      <c r="E6" s="111" t="s">
        <v>204</v>
      </c>
      <c r="F6" s="111"/>
      <c r="G6" s="111"/>
      <c r="H6" s="111" t="s">
        <v>55</v>
      </c>
      <c r="I6" s="111" t="s">
        <v>56</v>
      </c>
      <c r="J6" s="111" t="s">
        <v>57</v>
      </c>
      <c r="K6" s="111" t="s">
        <v>58</v>
      </c>
      <c r="L6" s="111" t="s">
        <v>59</v>
      </c>
      <c r="M6" s="111" t="s">
        <v>60</v>
      </c>
      <c r="N6" s="110"/>
      <c r="O6" s="110"/>
      <c r="P6" s="117" t="s">
        <v>119</v>
      </c>
      <c r="Q6" s="117" t="s">
        <v>120</v>
      </c>
      <c r="R6" s="117" t="s">
        <v>121</v>
      </c>
      <c r="S6" s="116"/>
    </row>
    <row r="7" spans="1:19" ht="48" customHeight="1">
      <c r="A7" s="104"/>
      <c r="B7" s="110"/>
      <c r="C7" s="110"/>
      <c r="D7" s="110"/>
      <c r="E7" s="86" t="s">
        <v>61</v>
      </c>
      <c r="F7" s="35" t="s">
        <v>62</v>
      </c>
      <c r="G7" s="35" t="s">
        <v>63</v>
      </c>
      <c r="H7" s="111"/>
      <c r="I7" s="111"/>
      <c r="J7" s="111"/>
      <c r="K7" s="111"/>
      <c r="L7" s="111"/>
      <c r="M7" s="111"/>
      <c r="N7" s="110"/>
      <c r="O7" s="110"/>
      <c r="P7" s="117"/>
      <c r="Q7" s="117"/>
      <c r="R7" s="117"/>
      <c r="S7" s="116"/>
    </row>
    <row r="8" spans="1:19" ht="19.5" customHeight="1">
      <c r="A8" s="110" t="s">
        <v>52</v>
      </c>
      <c r="B8" s="110"/>
      <c r="C8" s="110"/>
      <c r="D8" s="89">
        <f>SUM(D9+D12+D13+D14+D15+D18+D19+D22+D23+D24+D25+D26+D27+D28+D29+D30+D31+D32+D34+D35+D36+D37+D38+D44+D50+D51+D52+D53+D54+D55)</f>
        <v>4549977.88</v>
      </c>
      <c r="E8" s="89">
        <f>SUM(E9:E66)</f>
        <v>4549977.88</v>
      </c>
      <c r="F8" s="89">
        <f>SUM(F9:F66)</f>
        <v>4549977.88</v>
      </c>
      <c r="G8" s="34"/>
      <c r="H8" s="34"/>
      <c r="I8" s="34"/>
      <c r="J8" s="34"/>
      <c r="K8" s="34"/>
      <c r="L8" s="34"/>
      <c r="M8" s="34"/>
      <c r="N8" s="34"/>
      <c r="O8" s="34"/>
      <c r="P8" s="57"/>
      <c r="Q8" s="57"/>
      <c r="R8" s="57"/>
      <c r="S8" s="57"/>
    </row>
    <row r="9" spans="1:19" ht="19.5" customHeight="1">
      <c r="A9" s="104" t="s">
        <v>139</v>
      </c>
      <c r="B9" s="30" t="s">
        <v>116</v>
      </c>
      <c r="C9" s="30" t="s">
        <v>64</v>
      </c>
      <c r="D9" s="81">
        <f>E9</f>
        <v>1075740</v>
      </c>
      <c r="E9" s="81">
        <v>1075740</v>
      </c>
      <c r="F9" s="81">
        <v>1075740</v>
      </c>
      <c r="G9" s="50"/>
      <c r="H9" s="50"/>
      <c r="I9" s="50"/>
      <c r="J9" s="50"/>
      <c r="K9" s="50"/>
      <c r="L9" s="50"/>
      <c r="M9" s="50"/>
      <c r="N9" s="50"/>
      <c r="O9" s="50"/>
      <c r="P9" s="57"/>
      <c r="Q9" s="57"/>
      <c r="R9" s="57"/>
      <c r="S9" s="57"/>
    </row>
    <row r="10" spans="1:19" ht="26.25" customHeight="1">
      <c r="A10" s="104"/>
      <c r="B10" s="103" t="s">
        <v>65</v>
      </c>
      <c r="C10" s="29" t="s">
        <v>66</v>
      </c>
      <c r="D10" s="81"/>
      <c r="E10" s="81"/>
      <c r="F10" s="81"/>
      <c r="G10" s="50"/>
      <c r="H10" s="50"/>
      <c r="I10" s="50"/>
      <c r="J10" s="50"/>
      <c r="K10" s="50"/>
      <c r="L10" s="50"/>
      <c r="M10" s="50"/>
      <c r="N10" s="50"/>
      <c r="O10" s="50"/>
      <c r="P10" s="57"/>
      <c r="Q10" s="57"/>
      <c r="R10" s="57"/>
      <c r="S10" s="57"/>
    </row>
    <row r="11" spans="1:19" ht="19.5" customHeight="1">
      <c r="A11" s="104"/>
      <c r="B11" s="103"/>
      <c r="C11" s="29" t="s">
        <v>67</v>
      </c>
      <c r="D11" s="81"/>
      <c r="E11" s="81"/>
      <c r="F11" s="81"/>
      <c r="G11" s="50"/>
      <c r="H11" s="50"/>
      <c r="I11" s="50"/>
      <c r="J11" s="50"/>
      <c r="K11" s="50"/>
      <c r="L11" s="50"/>
      <c r="M11" s="50"/>
      <c r="N11" s="50"/>
      <c r="O11" s="50"/>
      <c r="P11" s="57"/>
      <c r="Q11" s="57"/>
      <c r="R11" s="57"/>
      <c r="S11" s="57"/>
    </row>
    <row r="12" spans="1:19" ht="19.5" customHeight="1">
      <c r="A12" s="104"/>
      <c r="B12" s="103"/>
      <c r="C12" s="29" t="s">
        <v>68</v>
      </c>
      <c r="D12" s="81">
        <f aca="true" t="shared" si="0" ref="D12:D44">E12</f>
        <v>117600</v>
      </c>
      <c r="E12" s="81">
        <v>117600</v>
      </c>
      <c r="F12" s="81">
        <v>117600</v>
      </c>
      <c r="G12" s="50"/>
      <c r="H12" s="50"/>
      <c r="I12" s="50"/>
      <c r="J12" s="50"/>
      <c r="K12" s="50"/>
      <c r="L12" s="50"/>
      <c r="M12" s="50"/>
      <c r="N12" s="50"/>
      <c r="O12" s="50"/>
      <c r="P12" s="57"/>
      <c r="Q12" s="57"/>
      <c r="R12" s="57"/>
      <c r="S12" s="57"/>
    </row>
    <row r="13" spans="1:19" ht="24.75" customHeight="1">
      <c r="A13" s="104"/>
      <c r="B13" s="103"/>
      <c r="C13" s="29" t="s">
        <v>69</v>
      </c>
      <c r="D13" s="81">
        <f t="shared" si="0"/>
        <v>642288</v>
      </c>
      <c r="E13" s="81">
        <v>642288</v>
      </c>
      <c r="F13" s="81">
        <v>642288</v>
      </c>
      <c r="G13" s="50"/>
      <c r="H13" s="50"/>
      <c r="I13" s="50"/>
      <c r="J13" s="50"/>
      <c r="K13" s="50"/>
      <c r="L13" s="50"/>
      <c r="M13" s="50"/>
      <c r="N13" s="50"/>
      <c r="O13" s="50"/>
      <c r="P13" s="57"/>
      <c r="Q13" s="57"/>
      <c r="R13" s="57"/>
      <c r="S13" s="57"/>
    </row>
    <row r="14" spans="1:19" ht="19.5" customHeight="1">
      <c r="A14" s="104"/>
      <c r="B14" s="108" t="s">
        <v>70</v>
      </c>
      <c r="C14" s="29" t="s">
        <v>71</v>
      </c>
      <c r="D14" s="81">
        <f t="shared" si="0"/>
        <v>343605.6</v>
      </c>
      <c r="E14" s="81">
        <f>E9*0.2+E13*0.2</f>
        <v>343605.6</v>
      </c>
      <c r="F14" s="81">
        <f>E14</f>
        <v>343605.6</v>
      </c>
      <c r="G14" s="50"/>
      <c r="H14" s="87" t="s">
        <v>206</v>
      </c>
      <c r="I14" s="50"/>
      <c r="J14" s="50"/>
      <c r="K14" s="50"/>
      <c r="L14" s="50"/>
      <c r="M14" s="50"/>
      <c r="N14" s="50"/>
      <c r="O14" s="50"/>
      <c r="P14" s="57"/>
      <c r="Q14" s="57"/>
      <c r="R14" s="57"/>
      <c r="S14" s="57"/>
    </row>
    <row r="15" spans="1:19" ht="19.5" customHeight="1">
      <c r="A15" s="104"/>
      <c r="B15" s="108"/>
      <c r="C15" s="29" t="s">
        <v>72</v>
      </c>
      <c r="D15" s="81">
        <f t="shared" si="0"/>
        <v>81805.5</v>
      </c>
      <c r="E15" s="81">
        <f>(E9+15000)*0.075</f>
        <v>81805.5</v>
      </c>
      <c r="F15" s="81">
        <f>E15</f>
        <v>81805.5</v>
      </c>
      <c r="G15" s="50"/>
      <c r="H15" s="50"/>
      <c r="I15" s="50"/>
      <c r="J15" s="50"/>
      <c r="K15" s="50"/>
      <c r="L15" s="50"/>
      <c r="M15" s="50"/>
      <c r="N15" s="50"/>
      <c r="O15" s="50"/>
      <c r="P15" s="57"/>
      <c r="Q15" s="57"/>
      <c r="R15" s="57"/>
      <c r="S15" s="57"/>
    </row>
    <row r="16" spans="1:19" ht="19.5" customHeight="1">
      <c r="A16" s="104"/>
      <c r="B16" s="108"/>
      <c r="C16" s="29" t="s">
        <v>73</v>
      </c>
      <c r="D16" s="81"/>
      <c r="E16" s="81"/>
      <c r="F16" s="81"/>
      <c r="G16" s="50"/>
      <c r="H16" s="50"/>
      <c r="I16" s="50"/>
      <c r="J16" s="50"/>
      <c r="K16" s="50"/>
      <c r="L16" s="50"/>
      <c r="M16" s="50"/>
      <c r="N16" s="50"/>
      <c r="O16" s="50"/>
      <c r="P16" s="57"/>
      <c r="Q16" s="57"/>
      <c r="R16" s="57"/>
      <c r="S16" s="57"/>
    </row>
    <row r="17" spans="1:19" ht="19.5" customHeight="1">
      <c r="A17" s="104"/>
      <c r="B17" s="108"/>
      <c r="C17" s="30" t="s">
        <v>74</v>
      </c>
      <c r="D17" s="81"/>
      <c r="E17" s="81"/>
      <c r="F17" s="81"/>
      <c r="G17" s="50"/>
      <c r="H17" s="50"/>
      <c r="I17" s="50"/>
      <c r="J17" s="50"/>
      <c r="K17" s="50"/>
      <c r="L17" s="50"/>
      <c r="M17" s="50"/>
      <c r="N17" s="50"/>
      <c r="O17" s="50"/>
      <c r="P17" s="57"/>
      <c r="Q17" s="57"/>
      <c r="R17" s="57"/>
      <c r="S17" s="57"/>
    </row>
    <row r="18" spans="1:19" ht="19.5" customHeight="1">
      <c r="A18" s="104"/>
      <c r="B18" s="108"/>
      <c r="C18" s="29" t="s">
        <v>75</v>
      </c>
      <c r="D18" s="81">
        <f t="shared" si="0"/>
        <v>10907.4</v>
      </c>
      <c r="E18" s="81">
        <f>(E9+15000)*0.01</f>
        <v>10907.4</v>
      </c>
      <c r="F18" s="81">
        <f>E18</f>
        <v>10907.4</v>
      </c>
      <c r="G18" s="50"/>
      <c r="H18" s="50"/>
      <c r="I18" s="50"/>
      <c r="J18" s="50"/>
      <c r="K18" s="50"/>
      <c r="L18" s="50"/>
      <c r="M18" s="50"/>
      <c r="N18" s="50"/>
      <c r="O18" s="50"/>
      <c r="P18" s="57"/>
      <c r="Q18" s="57"/>
      <c r="R18" s="57"/>
      <c r="S18" s="57"/>
    </row>
    <row r="19" spans="1:19" ht="19.5" customHeight="1">
      <c r="A19" s="104"/>
      <c r="B19" s="108"/>
      <c r="C19" s="29" t="s">
        <v>76</v>
      </c>
      <c r="D19" s="81">
        <f t="shared" si="0"/>
        <v>137442.24</v>
      </c>
      <c r="E19" s="81">
        <f>E9*0.08+E13*0.08</f>
        <v>137442.24</v>
      </c>
      <c r="F19" s="81">
        <f>E19</f>
        <v>137442.24</v>
      </c>
      <c r="G19" s="50"/>
      <c r="H19" s="50"/>
      <c r="I19" s="50"/>
      <c r="J19" s="50"/>
      <c r="K19" s="50"/>
      <c r="L19" s="50"/>
      <c r="M19" s="50"/>
      <c r="N19" s="50"/>
      <c r="O19" s="50"/>
      <c r="P19" s="57"/>
      <c r="Q19" s="57"/>
      <c r="R19" s="57"/>
      <c r="S19" s="57"/>
    </row>
    <row r="20" spans="1:19" ht="17.25" customHeight="1">
      <c r="A20" s="104"/>
      <c r="B20" s="108"/>
      <c r="C20" s="29" t="s">
        <v>77</v>
      </c>
      <c r="D20" s="81"/>
      <c r="E20" s="81"/>
      <c r="F20" s="81"/>
      <c r="G20" s="50"/>
      <c r="H20" s="50"/>
      <c r="I20" s="50"/>
      <c r="J20" s="50"/>
      <c r="K20" s="50"/>
      <c r="L20" s="50"/>
      <c r="M20" s="50"/>
      <c r="N20" s="50"/>
      <c r="O20" s="50"/>
      <c r="P20" s="57"/>
      <c r="Q20" s="57"/>
      <c r="R20" s="57"/>
      <c r="S20" s="57"/>
    </row>
    <row r="21" spans="1:19" ht="19.5" customHeight="1">
      <c r="A21" s="104"/>
      <c r="B21" s="103" t="s">
        <v>78</v>
      </c>
      <c r="C21" s="103"/>
      <c r="D21" s="81"/>
      <c r="E21" s="81"/>
      <c r="F21" s="81"/>
      <c r="G21" s="50"/>
      <c r="H21" s="50"/>
      <c r="I21" s="50"/>
      <c r="J21" s="50"/>
      <c r="K21" s="50"/>
      <c r="L21" s="50"/>
      <c r="M21" s="50"/>
      <c r="N21" s="50"/>
      <c r="O21" s="50"/>
      <c r="P21" s="57"/>
      <c r="Q21" s="57"/>
      <c r="R21" s="57"/>
      <c r="S21" s="57"/>
    </row>
    <row r="22" spans="1:19" ht="19.5" customHeight="1">
      <c r="A22" s="104" t="s">
        <v>118</v>
      </c>
      <c r="B22" s="103" t="s">
        <v>79</v>
      </c>
      <c r="C22" s="103"/>
      <c r="D22" s="81">
        <f t="shared" si="0"/>
        <v>38700</v>
      </c>
      <c r="E22" s="81">
        <v>38700</v>
      </c>
      <c r="F22" s="81">
        <f>E22</f>
        <v>38700</v>
      </c>
      <c r="G22" s="50"/>
      <c r="H22" s="50"/>
      <c r="I22" s="50"/>
      <c r="J22" s="50"/>
      <c r="K22" s="50"/>
      <c r="L22" s="50"/>
      <c r="M22" s="50"/>
      <c r="N22" s="50"/>
      <c r="O22" s="50"/>
      <c r="P22" s="57"/>
      <c r="Q22" s="57"/>
      <c r="R22" s="57"/>
      <c r="S22" s="57"/>
    </row>
    <row r="23" spans="1:19" ht="19.5" customHeight="1">
      <c r="A23" s="104"/>
      <c r="B23" s="103" t="s">
        <v>80</v>
      </c>
      <c r="C23" s="103"/>
      <c r="D23" s="81">
        <f t="shared" si="0"/>
        <v>8600</v>
      </c>
      <c r="E23" s="81">
        <v>8600</v>
      </c>
      <c r="F23" s="81">
        <f aca="true" t="shared" si="1" ref="F23:F38">E23</f>
        <v>8600</v>
      </c>
      <c r="G23" s="50"/>
      <c r="H23" s="50"/>
      <c r="I23" s="50"/>
      <c r="J23" s="50"/>
      <c r="K23" s="50"/>
      <c r="L23" s="50"/>
      <c r="M23" s="50"/>
      <c r="N23" s="50"/>
      <c r="O23" s="50"/>
      <c r="P23" s="57"/>
      <c r="Q23" s="57"/>
      <c r="R23" s="57"/>
      <c r="S23" s="57"/>
    </row>
    <row r="24" spans="1:19" ht="19.5" customHeight="1">
      <c r="A24" s="104"/>
      <c r="B24" s="103" t="s">
        <v>81</v>
      </c>
      <c r="C24" s="103"/>
      <c r="D24" s="81">
        <f t="shared" si="0"/>
        <v>6450</v>
      </c>
      <c r="E24" s="81">
        <v>6450</v>
      </c>
      <c r="F24" s="81">
        <f t="shared" si="1"/>
        <v>6450</v>
      </c>
      <c r="G24" s="50"/>
      <c r="H24" s="50"/>
      <c r="I24" s="50"/>
      <c r="J24" s="50"/>
      <c r="K24" s="50"/>
      <c r="L24" s="50"/>
      <c r="M24" s="50"/>
      <c r="N24" s="50"/>
      <c r="O24" s="50"/>
      <c r="P24" s="57"/>
      <c r="Q24" s="57"/>
      <c r="R24" s="57"/>
      <c r="S24" s="57"/>
    </row>
    <row r="25" spans="1:19" ht="19.5" customHeight="1">
      <c r="A25" s="104"/>
      <c r="B25" s="103" t="s">
        <v>82</v>
      </c>
      <c r="C25" s="103"/>
      <c r="D25" s="81">
        <f t="shared" si="0"/>
        <v>25800</v>
      </c>
      <c r="E25" s="81">
        <v>25800</v>
      </c>
      <c r="F25" s="81">
        <f t="shared" si="1"/>
        <v>25800</v>
      </c>
      <c r="G25" s="50"/>
      <c r="H25" s="50"/>
      <c r="I25" s="50"/>
      <c r="J25" s="50"/>
      <c r="K25" s="50"/>
      <c r="L25" s="50"/>
      <c r="M25" s="50"/>
      <c r="N25" s="50"/>
      <c r="O25" s="50"/>
      <c r="P25" s="57"/>
      <c r="Q25" s="57"/>
      <c r="R25" s="57"/>
      <c r="S25" s="57"/>
    </row>
    <row r="26" spans="1:19" ht="18" customHeight="1">
      <c r="A26" s="104"/>
      <c r="B26" s="103" t="s">
        <v>83</v>
      </c>
      <c r="C26" s="103"/>
      <c r="D26" s="81">
        <f t="shared" si="0"/>
        <v>43000</v>
      </c>
      <c r="E26" s="81">
        <v>43000</v>
      </c>
      <c r="F26" s="81">
        <f t="shared" si="1"/>
        <v>43000</v>
      </c>
      <c r="G26" s="50"/>
      <c r="H26" s="50"/>
      <c r="I26" s="50"/>
      <c r="J26" s="50"/>
      <c r="K26" s="50"/>
      <c r="L26" s="50"/>
      <c r="M26" s="50"/>
      <c r="N26" s="50"/>
      <c r="O26" s="50"/>
      <c r="P26" s="57"/>
      <c r="Q26" s="57"/>
      <c r="R26" s="57"/>
      <c r="S26" s="57"/>
    </row>
    <row r="27" spans="1:19" ht="18" customHeight="1">
      <c r="A27" s="104"/>
      <c r="B27" s="103" t="s">
        <v>84</v>
      </c>
      <c r="C27" s="103"/>
      <c r="D27" s="81">
        <f t="shared" si="0"/>
        <v>30100</v>
      </c>
      <c r="E27" s="81">
        <v>30100</v>
      </c>
      <c r="F27" s="81">
        <f t="shared" si="1"/>
        <v>30100</v>
      </c>
      <c r="G27" s="50"/>
      <c r="H27" s="50"/>
      <c r="I27" s="50"/>
      <c r="J27" s="50"/>
      <c r="K27" s="50"/>
      <c r="L27" s="50"/>
      <c r="M27" s="50"/>
      <c r="N27" s="50"/>
      <c r="O27" s="50"/>
      <c r="P27" s="57"/>
      <c r="Q27" s="57"/>
      <c r="R27" s="57"/>
      <c r="S27" s="57"/>
    </row>
    <row r="28" spans="1:19" ht="18" customHeight="1">
      <c r="A28" s="104"/>
      <c r="B28" s="103" t="s">
        <v>201</v>
      </c>
      <c r="C28" s="103"/>
      <c r="D28" s="81">
        <f t="shared" si="0"/>
        <v>40000</v>
      </c>
      <c r="E28" s="81">
        <v>40000</v>
      </c>
      <c r="F28" s="81">
        <f t="shared" si="1"/>
        <v>40000</v>
      </c>
      <c r="G28" s="50"/>
      <c r="H28" s="50"/>
      <c r="I28" s="50"/>
      <c r="J28" s="50"/>
      <c r="K28" s="50"/>
      <c r="L28" s="50"/>
      <c r="M28" s="50"/>
      <c r="N28" s="50"/>
      <c r="O28" s="50"/>
      <c r="P28" s="57"/>
      <c r="Q28" s="57"/>
      <c r="R28" s="57"/>
      <c r="S28" s="57"/>
    </row>
    <row r="29" spans="1:19" ht="18" customHeight="1">
      <c r="A29" s="104"/>
      <c r="B29" s="103" t="s">
        <v>85</v>
      </c>
      <c r="C29" s="103"/>
      <c r="D29" s="81">
        <f t="shared" si="0"/>
        <v>40000</v>
      </c>
      <c r="E29" s="81">
        <v>40000</v>
      </c>
      <c r="F29" s="81">
        <f t="shared" si="1"/>
        <v>40000</v>
      </c>
      <c r="G29" s="50"/>
      <c r="H29" s="50"/>
      <c r="I29" s="50"/>
      <c r="J29" s="50"/>
      <c r="K29" s="50"/>
      <c r="L29" s="50"/>
      <c r="M29" s="50"/>
      <c r="N29" s="50"/>
      <c r="O29" s="50"/>
      <c r="P29" s="57"/>
      <c r="Q29" s="57"/>
      <c r="R29" s="57"/>
      <c r="S29" s="57"/>
    </row>
    <row r="30" spans="1:19" ht="18" customHeight="1">
      <c r="A30" s="104"/>
      <c r="B30" s="103" t="s">
        <v>86</v>
      </c>
      <c r="C30" s="103"/>
      <c r="D30" s="81">
        <f t="shared" si="0"/>
        <v>51600</v>
      </c>
      <c r="E30" s="81">
        <v>51600</v>
      </c>
      <c r="F30" s="81">
        <f t="shared" si="1"/>
        <v>51600</v>
      </c>
      <c r="G30" s="50"/>
      <c r="H30" s="50"/>
      <c r="I30" s="50"/>
      <c r="J30" s="50"/>
      <c r="K30" s="50"/>
      <c r="L30" s="50"/>
      <c r="M30" s="50"/>
      <c r="N30" s="50"/>
      <c r="O30" s="50"/>
      <c r="P30" s="57"/>
      <c r="Q30" s="57"/>
      <c r="R30" s="57"/>
      <c r="S30" s="57"/>
    </row>
    <row r="31" spans="1:19" ht="18" customHeight="1">
      <c r="A31" s="104"/>
      <c r="B31" s="103" t="s">
        <v>87</v>
      </c>
      <c r="C31" s="103"/>
      <c r="D31" s="81">
        <f t="shared" si="0"/>
        <v>8600</v>
      </c>
      <c r="E31" s="81">
        <v>8600</v>
      </c>
      <c r="F31" s="81">
        <f t="shared" si="1"/>
        <v>8600</v>
      </c>
      <c r="G31" s="50"/>
      <c r="H31" s="50"/>
      <c r="I31" s="50"/>
      <c r="J31" s="50"/>
      <c r="K31" s="50"/>
      <c r="L31" s="50"/>
      <c r="M31" s="50"/>
      <c r="N31" s="50"/>
      <c r="O31" s="50"/>
      <c r="P31" s="57"/>
      <c r="Q31" s="57"/>
      <c r="R31" s="57"/>
      <c r="S31" s="57"/>
    </row>
    <row r="32" spans="1:19" ht="18" customHeight="1">
      <c r="A32" s="104"/>
      <c r="B32" s="103" t="s">
        <v>88</v>
      </c>
      <c r="C32" s="103"/>
      <c r="D32" s="81">
        <f t="shared" si="0"/>
        <v>30000</v>
      </c>
      <c r="E32" s="81">
        <v>30000</v>
      </c>
      <c r="F32" s="81">
        <f>E32</f>
        <v>30000</v>
      </c>
      <c r="G32" s="50"/>
      <c r="H32" s="50"/>
      <c r="I32" s="50"/>
      <c r="J32" s="50"/>
      <c r="K32" s="50"/>
      <c r="L32" s="50"/>
      <c r="M32" s="50"/>
      <c r="N32" s="50"/>
      <c r="O32" s="50"/>
      <c r="P32" s="57"/>
      <c r="Q32" s="57"/>
      <c r="R32" s="57"/>
      <c r="S32" s="57"/>
    </row>
    <row r="33" spans="1:19" ht="18" customHeight="1">
      <c r="A33" s="104"/>
      <c r="B33" s="103" t="s">
        <v>89</v>
      </c>
      <c r="C33" s="103"/>
      <c r="D33" s="81">
        <v>0</v>
      </c>
      <c r="E33" s="81"/>
      <c r="F33" s="81"/>
      <c r="G33" s="50"/>
      <c r="H33" s="50"/>
      <c r="I33" s="50"/>
      <c r="J33" s="50"/>
      <c r="K33" s="50"/>
      <c r="L33" s="50"/>
      <c r="M33" s="50"/>
      <c r="N33" s="50"/>
      <c r="O33" s="50"/>
      <c r="P33" s="57"/>
      <c r="Q33" s="57"/>
      <c r="R33" s="57"/>
      <c r="S33" s="57"/>
    </row>
    <row r="34" spans="1:19" ht="18" customHeight="1">
      <c r="A34" s="104"/>
      <c r="B34" s="103" t="s">
        <v>90</v>
      </c>
      <c r="C34" s="103"/>
      <c r="D34" s="81">
        <f t="shared" si="0"/>
        <v>15050</v>
      </c>
      <c r="E34" s="81">
        <v>15050</v>
      </c>
      <c r="F34" s="81">
        <f t="shared" si="1"/>
        <v>15050</v>
      </c>
      <c r="G34" s="50"/>
      <c r="H34" s="50"/>
      <c r="I34" s="50"/>
      <c r="J34" s="50"/>
      <c r="K34" s="50"/>
      <c r="L34" s="50"/>
      <c r="M34" s="50"/>
      <c r="N34" s="50"/>
      <c r="O34" s="50"/>
      <c r="P34" s="57"/>
      <c r="Q34" s="57"/>
      <c r="R34" s="57"/>
      <c r="S34" s="57"/>
    </row>
    <row r="35" spans="1:19" ht="18" customHeight="1">
      <c r="A35" s="104"/>
      <c r="B35" s="103" t="s">
        <v>91</v>
      </c>
      <c r="C35" s="103"/>
      <c r="D35" s="81">
        <f t="shared" si="0"/>
        <v>21500</v>
      </c>
      <c r="E35" s="81">
        <v>21500</v>
      </c>
      <c r="F35" s="81">
        <f t="shared" si="1"/>
        <v>21500</v>
      </c>
      <c r="G35" s="50"/>
      <c r="H35" s="50"/>
      <c r="I35" s="50"/>
      <c r="J35" s="50"/>
      <c r="K35" s="50"/>
      <c r="L35" s="50"/>
      <c r="M35" s="50"/>
      <c r="N35" s="50"/>
      <c r="O35" s="50"/>
      <c r="P35" s="57"/>
      <c r="Q35" s="57"/>
      <c r="R35" s="57"/>
      <c r="S35" s="57"/>
    </row>
    <row r="36" spans="1:19" ht="18" customHeight="1">
      <c r="A36" s="104"/>
      <c r="B36" s="103" t="s">
        <v>92</v>
      </c>
      <c r="C36" s="103"/>
      <c r="D36" s="81">
        <f t="shared" si="0"/>
        <v>36712.56</v>
      </c>
      <c r="E36" s="81">
        <f>(E9+E12+E13)*0.02</f>
        <v>36712.56</v>
      </c>
      <c r="F36" s="81">
        <f t="shared" si="1"/>
        <v>36712.56</v>
      </c>
      <c r="G36" s="50"/>
      <c r="H36" s="50"/>
      <c r="I36" s="50"/>
      <c r="J36" s="50"/>
      <c r="K36" s="50"/>
      <c r="L36" s="50"/>
      <c r="M36" s="50"/>
      <c r="N36" s="50"/>
      <c r="O36" s="50"/>
      <c r="P36" s="57"/>
      <c r="Q36" s="57"/>
      <c r="R36" s="57"/>
      <c r="S36" s="57"/>
    </row>
    <row r="37" spans="1:19" ht="18" customHeight="1">
      <c r="A37" s="104"/>
      <c r="B37" s="103" t="s">
        <v>93</v>
      </c>
      <c r="C37" s="103"/>
      <c r="D37" s="81">
        <f t="shared" si="0"/>
        <v>26893.5</v>
      </c>
      <c r="E37" s="81">
        <f>E9*0.025</f>
        <v>26893.5</v>
      </c>
      <c r="F37" s="81">
        <f t="shared" si="1"/>
        <v>26893.5</v>
      </c>
      <c r="G37" s="50"/>
      <c r="H37" s="50"/>
      <c r="I37" s="50"/>
      <c r="J37" s="50"/>
      <c r="K37" s="50"/>
      <c r="L37" s="50"/>
      <c r="M37" s="50"/>
      <c r="N37" s="50"/>
      <c r="O37" s="50"/>
      <c r="P37" s="57"/>
      <c r="Q37" s="57"/>
      <c r="R37" s="57"/>
      <c r="S37" s="57"/>
    </row>
    <row r="38" spans="1:19" ht="18" customHeight="1">
      <c r="A38" s="104"/>
      <c r="B38" s="103" t="s">
        <v>94</v>
      </c>
      <c r="C38" s="103"/>
      <c r="D38" s="81">
        <f t="shared" si="0"/>
        <v>8600</v>
      </c>
      <c r="E38" s="81">
        <v>8600</v>
      </c>
      <c r="F38" s="81">
        <f t="shared" si="1"/>
        <v>8600</v>
      </c>
      <c r="G38" s="50"/>
      <c r="H38" s="50"/>
      <c r="I38" s="50"/>
      <c r="J38" s="50"/>
      <c r="K38" s="50"/>
      <c r="L38" s="50"/>
      <c r="M38" s="50"/>
      <c r="N38" s="50"/>
      <c r="O38" s="50"/>
      <c r="P38" s="57"/>
      <c r="Q38" s="57"/>
      <c r="R38" s="57"/>
      <c r="S38" s="57"/>
    </row>
    <row r="39" spans="1:19" ht="18" customHeight="1">
      <c r="A39" s="104" t="s">
        <v>95</v>
      </c>
      <c r="B39" s="103" t="s">
        <v>96</v>
      </c>
      <c r="C39" s="103"/>
      <c r="D39" s="81"/>
      <c r="E39" s="81"/>
      <c r="F39" s="81"/>
      <c r="G39" s="50"/>
      <c r="H39" s="50"/>
      <c r="I39" s="50"/>
      <c r="J39" s="50"/>
      <c r="K39" s="50"/>
      <c r="L39" s="50"/>
      <c r="M39" s="50"/>
      <c r="N39" s="50"/>
      <c r="O39" s="50"/>
      <c r="P39" s="57"/>
      <c r="Q39" s="57"/>
      <c r="R39" s="57"/>
      <c r="S39" s="57"/>
    </row>
    <row r="40" spans="1:19" ht="18" customHeight="1">
      <c r="A40" s="104"/>
      <c r="B40" s="103" t="s">
        <v>97</v>
      </c>
      <c r="C40" s="103"/>
      <c r="D40" s="81"/>
      <c r="E40" s="81"/>
      <c r="F40" s="81"/>
      <c r="G40" s="50"/>
      <c r="H40" s="50"/>
      <c r="I40" s="50"/>
      <c r="J40" s="50"/>
      <c r="K40" s="50"/>
      <c r="L40" s="50"/>
      <c r="M40" s="50"/>
      <c r="N40" s="50"/>
      <c r="O40" s="50"/>
      <c r="P40" s="57"/>
      <c r="Q40" s="57"/>
      <c r="R40" s="57"/>
      <c r="S40" s="57"/>
    </row>
    <row r="41" spans="1:19" ht="18" customHeight="1">
      <c r="A41" s="104"/>
      <c r="B41" s="103" t="s">
        <v>98</v>
      </c>
      <c r="C41" s="103"/>
      <c r="D41" s="81"/>
      <c r="E41" s="81"/>
      <c r="F41" s="81"/>
      <c r="G41" s="50"/>
      <c r="H41" s="50"/>
      <c r="I41" s="50"/>
      <c r="J41" s="50"/>
      <c r="K41" s="50"/>
      <c r="L41" s="50"/>
      <c r="M41" s="50"/>
      <c r="N41" s="50"/>
      <c r="O41" s="50"/>
      <c r="P41" s="57"/>
      <c r="Q41" s="57"/>
      <c r="R41" s="57"/>
      <c r="S41" s="57"/>
    </row>
    <row r="42" spans="1:19" ht="18" customHeight="1">
      <c r="A42" s="104"/>
      <c r="B42" s="103" t="s">
        <v>99</v>
      </c>
      <c r="C42" s="103"/>
      <c r="D42" s="81"/>
      <c r="E42" s="81"/>
      <c r="F42" s="81"/>
      <c r="G42" s="50"/>
      <c r="H42" s="50"/>
      <c r="I42" s="50"/>
      <c r="J42" s="50"/>
      <c r="K42" s="50"/>
      <c r="L42" s="50"/>
      <c r="M42" s="50"/>
      <c r="N42" s="50"/>
      <c r="O42" s="50"/>
      <c r="P42" s="57"/>
      <c r="Q42" s="57"/>
      <c r="R42" s="57"/>
      <c r="S42" s="57"/>
    </row>
    <row r="43" spans="1:19" ht="18" customHeight="1">
      <c r="A43" s="104"/>
      <c r="B43" s="103" t="s">
        <v>100</v>
      </c>
      <c r="C43" s="103"/>
      <c r="D43" s="81"/>
      <c r="E43" s="81"/>
      <c r="F43" s="81"/>
      <c r="G43" s="50"/>
      <c r="H43" s="50"/>
      <c r="I43" s="50"/>
      <c r="J43" s="50"/>
      <c r="K43" s="50"/>
      <c r="L43" s="50"/>
      <c r="M43" s="50"/>
      <c r="N43" s="50"/>
      <c r="O43" s="50"/>
      <c r="P43" s="57"/>
      <c r="Q43" s="57"/>
      <c r="R43" s="57"/>
      <c r="S43" s="57"/>
    </row>
    <row r="44" spans="1:19" ht="18" customHeight="1">
      <c r="A44" s="104"/>
      <c r="B44" s="103" t="s">
        <v>101</v>
      </c>
      <c r="C44" s="103"/>
      <c r="D44" s="81">
        <f t="shared" si="0"/>
        <v>137442.24</v>
      </c>
      <c r="E44" s="81">
        <f>E9*0.08+E13*0.08</f>
        <v>137442.24</v>
      </c>
      <c r="F44" s="81">
        <f>E44</f>
        <v>137442.24</v>
      </c>
      <c r="G44" s="50"/>
      <c r="H44" s="50"/>
      <c r="I44" s="50"/>
      <c r="J44" s="50"/>
      <c r="K44" s="50"/>
      <c r="L44" s="50"/>
      <c r="M44" s="50"/>
      <c r="N44" s="50"/>
      <c r="O44" s="50"/>
      <c r="P44" s="57"/>
      <c r="Q44" s="57"/>
      <c r="R44" s="57"/>
      <c r="S44" s="57"/>
    </row>
    <row r="45" spans="1:19" ht="18" customHeight="1">
      <c r="A45" s="104"/>
      <c r="B45" s="103" t="s">
        <v>102</v>
      </c>
      <c r="C45" s="103"/>
      <c r="D45" s="81"/>
      <c r="E45" s="81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7"/>
      <c r="Q45" s="57"/>
      <c r="R45" s="57"/>
      <c r="S45" s="57"/>
    </row>
    <row r="46" spans="1:19" ht="18" customHeight="1">
      <c r="A46" s="104"/>
      <c r="B46" s="103" t="s">
        <v>103</v>
      </c>
      <c r="C46" s="103"/>
      <c r="D46" s="81"/>
      <c r="E46" s="81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7"/>
      <c r="Q46" s="57"/>
      <c r="R46" s="57"/>
      <c r="S46" s="57"/>
    </row>
    <row r="47" spans="1:19" ht="18" customHeight="1">
      <c r="A47" s="104"/>
      <c r="B47" s="103" t="s">
        <v>104</v>
      </c>
      <c r="C47" s="103"/>
      <c r="D47" s="81"/>
      <c r="E47" s="8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7"/>
      <c r="Q47" s="57"/>
      <c r="R47" s="57"/>
      <c r="S47" s="57"/>
    </row>
    <row r="48" spans="1:19" ht="18" customHeight="1">
      <c r="A48" s="104"/>
      <c r="B48" s="103" t="s">
        <v>105</v>
      </c>
      <c r="C48" s="103"/>
      <c r="D48" s="81"/>
      <c r="E48" s="8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7"/>
      <c r="Q48" s="57"/>
      <c r="R48" s="57"/>
      <c r="S48" s="57"/>
    </row>
    <row r="49" spans="1:19" ht="42.75" customHeight="1">
      <c r="A49" s="104" t="s">
        <v>106</v>
      </c>
      <c r="B49" s="80" t="s">
        <v>107</v>
      </c>
      <c r="C49" s="30" t="s">
        <v>202</v>
      </c>
      <c r="D49" s="50"/>
      <c r="E49" s="8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7"/>
      <c r="Q49" s="57"/>
      <c r="R49" s="57"/>
      <c r="S49" s="57"/>
    </row>
    <row r="50" spans="1:19" ht="26.25" customHeight="1">
      <c r="A50" s="104"/>
      <c r="B50" s="80" t="s">
        <v>216</v>
      </c>
      <c r="C50" s="30" t="s">
        <v>217</v>
      </c>
      <c r="D50" s="50">
        <f>E50</f>
        <v>51540.84</v>
      </c>
      <c r="E50" s="81">
        <f>(E9+E13)*0.03</f>
        <v>51540.84</v>
      </c>
      <c r="F50" s="50">
        <f>E50</f>
        <v>51540.84</v>
      </c>
      <c r="G50" s="50"/>
      <c r="H50" s="50"/>
      <c r="I50" s="50"/>
      <c r="J50" s="50"/>
      <c r="K50" s="50"/>
      <c r="L50" s="50"/>
      <c r="M50" s="50"/>
      <c r="N50" s="50"/>
      <c r="O50" s="50"/>
      <c r="P50" s="57"/>
      <c r="Q50" s="57"/>
      <c r="R50" s="57"/>
      <c r="S50" s="57"/>
    </row>
    <row r="51" spans="1:19" ht="26.25" customHeight="1">
      <c r="A51" s="104"/>
      <c r="B51" s="80" t="s">
        <v>207</v>
      </c>
      <c r="C51" s="30" t="s">
        <v>208</v>
      </c>
      <c r="D51" s="50">
        <v>150000</v>
      </c>
      <c r="E51" s="81">
        <v>150000</v>
      </c>
      <c r="F51" s="50">
        <v>150000</v>
      </c>
      <c r="G51" s="50"/>
      <c r="H51" s="50"/>
      <c r="I51" s="50"/>
      <c r="J51" s="50"/>
      <c r="K51" s="50"/>
      <c r="L51" s="50"/>
      <c r="M51" s="50"/>
      <c r="N51" s="50"/>
      <c r="O51" s="50"/>
      <c r="P51" s="57"/>
      <c r="Q51" s="57"/>
      <c r="R51" s="57"/>
      <c r="S51" s="57"/>
    </row>
    <row r="52" spans="1:19" ht="28.5" customHeight="1">
      <c r="A52" s="104"/>
      <c r="B52" s="80" t="s">
        <v>209</v>
      </c>
      <c r="C52" s="30" t="s">
        <v>90</v>
      </c>
      <c r="D52" s="50">
        <v>150000</v>
      </c>
      <c r="E52" s="81">
        <v>150000</v>
      </c>
      <c r="F52" s="50">
        <v>150000</v>
      </c>
      <c r="G52" s="50"/>
      <c r="H52" s="50"/>
      <c r="I52" s="50"/>
      <c r="J52" s="50"/>
      <c r="K52" s="50"/>
      <c r="L52" s="50"/>
      <c r="M52" s="50"/>
      <c r="N52" s="50"/>
      <c r="O52" s="50"/>
      <c r="P52" s="57"/>
      <c r="Q52" s="57"/>
      <c r="R52" s="57"/>
      <c r="S52" s="57"/>
    </row>
    <row r="53" spans="1:19" ht="19.5" customHeight="1">
      <c r="A53" s="104"/>
      <c r="B53" s="80" t="s">
        <v>210</v>
      </c>
      <c r="C53" s="30" t="s">
        <v>211</v>
      </c>
      <c r="D53" s="50">
        <v>300000</v>
      </c>
      <c r="E53" s="81">
        <v>300000</v>
      </c>
      <c r="F53" s="50">
        <v>300000</v>
      </c>
      <c r="G53" s="50"/>
      <c r="H53" s="50"/>
      <c r="I53" s="50"/>
      <c r="J53" s="50"/>
      <c r="K53" s="50"/>
      <c r="L53" s="50"/>
      <c r="M53" s="50"/>
      <c r="N53" s="50"/>
      <c r="O53" s="50"/>
      <c r="P53" s="57"/>
      <c r="Q53" s="57"/>
      <c r="R53" s="57"/>
      <c r="S53" s="57"/>
    </row>
    <row r="54" spans="1:19" ht="19.5" customHeight="1">
      <c r="A54" s="104"/>
      <c r="B54" s="80" t="s">
        <v>212</v>
      </c>
      <c r="C54" s="30" t="s">
        <v>213</v>
      </c>
      <c r="D54" s="50">
        <v>60000</v>
      </c>
      <c r="E54" s="81">
        <v>60000</v>
      </c>
      <c r="F54" s="50">
        <v>60000</v>
      </c>
      <c r="G54" s="50"/>
      <c r="H54" s="50"/>
      <c r="I54" s="50"/>
      <c r="J54" s="50"/>
      <c r="K54" s="50"/>
      <c r="L54" s="50"/>
      <c r="M54" s="50"/>
      <c r="N54" s="50"/>
      <c r="O54" s="50"/>
      <c r="P54" s="57"/>
      <c r="Q54" s="57"/>
      <c r="R54" s="57"/>
      <c r="S54" s="57"/>
    </row>
    <row r="55" spans="1:19" ht="29.25" customHeight="1">
      <c r="A55" s="104"/>
      <c r="B55" s="80" t="s">
        <v>215</v>
      </c>
      <c r="C55" s="30" t="s">
        <v>214</v>
      </c>
      <c r="D55" s="50">
        <v>860000</v>
      </c>
      <c r="E55" s="81">
        <v>860000</v>
      </c>
      <c r="F55" s="50">
        <v>860000</v>
      </c>
      <c r="G55" s="50"/>
      <c r="H55" s="50"/>
      <c r="I55" s="50"/>
      <c r="J55" s="50"/>
      <c r="K55" s="50"/>
      <c r="L55" s="50"/>
      <c r="M55" s="50"/>
      <c r="N55" s="50"/>
      <c r="O55" s="50"/>
      <c r="P55" s="57"/>
      <c r="Q55" s="57"/>
      <c r="R55" s="57"/>
      <c r="S55" s="57"/>
    </row>
    <row r="56" spans="1:19" ht="19.5" customHeight="1">
      <c r="A56" s="104" t="s">
        <v>108</v>
      </c>
      <c r="B56" s="80"/>
      <c r="C56" s="30"/>
      <c r="D56" s="50"/>
      <c r="E56" s="81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7"/>
      <c r="Q56" s="57"/>
      <c r="R56" s="57"/>
      <c r="S56" s="57"/>
    </row>
    <row r="57" spans="1:19" ht="19.5" customHeight="1">
      <c r="A57" s="104"/>
      <c r="B57" s="80"/>
      <c r="C57" s="30"/>
      <c r="D57" s="50"/>
      <c r="E57" s="81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7"/>
      <c r="Q57" s="57"/>
      <c r="R57" s="57"/>
      <c r="S57" s="57"/>
    </row>
    <row r="58" spans="1:19" ht="26.25" customHeight="1">
      <c r="A58" s="79" t="s">
        <v>109</v>
      </c>
      <c r="B58" s="80"/>
      <c r="C58" s="30"/>
      <c r="D58" s="50"/>
      <c r="E58" s="81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7"/>
      <c r="Q58" s="57"/>
      <c r="R58" s="57"/>
      <c r="S58" s="57"/>
    </row>
    <row r="59" spans="1:19" ht="26.25" customHeight="1">
      <c r="A59" s="79" t="s">
        <v>110</v>
      </c>
      <c r="B59" s="80"/>
      <c r="C59" s="30"/>
      <c r="D59" s="50"/>
      <c r="E59" s="81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7"/>
      <c r="Q59" s="57"/>
      <c r="R59" s="57"/>
      <c r="S59" s="57"/>
    </row>
    <row r="60" spans="1:19" ht="18.75" customHeight="1">
      <c r="A60" s="105" t="s">
        <v>111</v>
      </c>
      <c r="B60" s="80"/>
      <c r="C60" s="30"/>
      <c r="D60" s="50"/>
      <c r="E60" s="81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7"/>
      <c r="Q60" s="57"/>
      <c r="R60" s="57"/>
      <c r="S60" s="57"/>
    </row>
    <row r="61" spans="1:19" ht="18.75" customHeight="1">
      <c r="A61" s="105"/>
      <c r="B61" s="80"/>
      <c r="C61" s="30"/>
      <c r="D61" s="50"/>
      <c r="E61" s="81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7"/>
      <c r="Q61" s="57"/>
      <c r="R61" s="57"/>
      <c r="S61" s="57"/>
    </row>
    <row r="62" spans="1:19" ht="19.5" customHeight="1">
      <c r="A62" s="104" t="s">
        <v>112</v>
      </c>
      <c r="B62" s="80"/>
      <c r="C62" s="30"/>
      <c r="D62" s="57"/>
      <c r="E62" s="85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</row>
    <row r="63" spans="1:19" ht="19.5" customHeight="1">
      <c r="A63" s="104"/>
      <c r="B63" s="80"/>
      <c r="C63" s="30"/>
      <c r="D63" s="57"/>
      <c r="E63" s="85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</row>
    <row r="64" spans="1:19" ht="17.25" customHeight="1">
      <c r="A64" s="79" t="s">
        <v>113</v>
      </c>
      <c r="B64" s="80"/>
      <c r="C64" s="30"/>
      <c r="D64" s="57"/>
      <c r="E64" s="85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5" spans="1:19" ht="39" customHeight="1">
      <c r="A65" s="79" t="s">
        <v>114</v>
      </c>
      <c r="B65" s="80"/>
      <c r="C65" s="30"/>
      <c r="D65" s="57"/>
      <c r="E65" s="85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</row>
    <row r="66" spans="1:19" ht="26.25" customHeight="1">
      <c r="A66" s="79" t="s">
        <v>115</v>
      </c>
      <c r="B66" s="80"/>
      <c r="C66" s="30"/>
      <c r="D66" s="57"/>
      <c r="E66" s="85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1:19" ht="29.25" customHeight="1">
      <c r="A67" s="112" t="s">
        <v>203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</row>
  </sheetData>
  <sheetProtection/>
  <mergeCells count="62">
    <mergeCell ref="P4:R5"/>
    <mergeCell ref="P6:P7"/>
    <mergeCell ref="K6:K7"/>
    <mergeCell ref="I6:I7"/>
    <mergeCell ref="D5:D7"/>
    <mergeCell ref="R6:R7"/>
    <mergeCell ref="A67:S67"/>
    <mergeCell ref="A2:S2"/>
    <mergeCell ref="A8:C8"/>
    <mergeCell ref="B4:C7"/>
    <mergeCell ref="L6:L7"/>
    <mergeCell ref="M6:M7"/>
    <mergeCell ref="J6:J7"/>
    <mergeCell ref="R3:S3"/>
    <mergeCell ref="S4:S7"/>
    <mergeCell ref="Q6:Q7"/>
    <mergeCell ref="M1:N1"/>
    <mergeCell ref="A4:A7"/>
    <mergeCell ref="D4:N4"/>
    <mergeCell ref="O4:O7"/>
    <mergeCell ref="N5:N7"/>
    <mergeCell ref="E6:G6"/>
    <mergeCell ref="E5:M5"/>
    <mergeCell ref="H6:H7"/>
    <mergeCell ref="B27:C27"/>
    <mergeCell ref="B10:B13"/>
    <mergeCell ref="B22:C22"/>
    <mergeCell ref="B14:B20"/>
    <mergeCell ref="B25:C25"/>
    <mergeCell ref="B24:C24"/>
    <mergeCell ref="B21:C21"/>
    <mergeCell ref="B23:C23"/>
    <mergeCell ref="A56:A57"/>
    <mergeCell ref="A60:A61"/>
    <mergeCell ref="N3:P3"/>
    <mergeCell ref="B43:C43"/>
    <mergeCell ref="B44:C44"/>
    <mergeCell ref="B32:C32"/>
    <mergeCell ref="B40:C40"/>
    <mergeCell ref="B39:C39"/>
    <mergeCell ref="B38:C38"/>
    <mergeCell ref="B33:C33"/>
    <mergeCell ref="B42:C42"/>
    <mergeCell ref="B48:C48"/>
    <mergeCell ref="B47:C47"/>
    <mergeCell ref="A9:A21"/>
    <mergeCell ref="A22:A38"/>
    <mergeCell ref="B34:C34"/>
    <mergeCell ref="B35:C35"/>
    <mergeCell ref="B37:C37"/>
    <mergeCell ref="B28:C28"/>
    <mergeCell ref="B26:C26"/>
    <mergeCell ref="B29:C29"/>
    <mergeCell ref="B30:C30"/>
    <mergeCell ref="B31:C31"/>
    <mergeCell ref="B36:C36"/>
    <mergeCell ref="A62:A63"/>
    <mergeCell ref="A39:A48"/>
    <mergeCell ref="A49:A55"/>
    <mergeCell ref="B45:C45"/>
    <mergeCell ref="B41:C41"/>
    <mergeCell ref="B46:C46"/>
  </mergeCells>
  <printOptions horizontalCentered="1" verticalCentered="1"/>
  <pageMargins left="0.5118110236220472" right="0.5511811023622047" top="0.5118110236220472" bottom="0.9055118110236221" header="0.7480314960629921" footer="0.6299212598425197"/>
  <pageSetup firstPageNumber="1" useFirstPageNumber="1" horizontalDpi="600" verticalDpi="600" orientation="landscape" paperSize="9" scale="9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="110" zoomScaleNormal="110" zoomScalePageLayoutView="0" workbookViewId="0" topLeftCell="A4">
      <selection activeCell="B8" sqref="B8"/>
    </sheetView>
  </sheetViews>
  <sheetFormatPr defaultColWidth="9.00390625" defaultRowHeight="24.75" customHeight="1"/>
  <cols>
    <col min="1" max="1" width="30.875" style="36" customWidth="1"/>
    <col min="2" max="2" width="25.875" style="36" customWidth="1"/>
    <col min="3" max="3" width="21.625" style="36" customWidth="1"/>
    <col min="4" max="16384" width="9.00390625" style="36" customWidth="1"/>
  </cols>
  <sheetData>
    <row r="1" ht="24.75" customHeight="1">
      <c r="C1" s="53" t="s">
        <v>26</v>
      </c>
    </row>
    <row r="2" spans="1:3" ht="24.75" customHeight="1">
      <c r="A2" s="121" t="s">
        <v>124</v>
      </c>
      <c r="B2" s="121"/>
      <c r="C2" s="121"/>
    </row>
    <row r="3" spans="1:3" ht="24.75" customHeight="1">
      <c r="A3" s="37"/>
      <c r="B3" s="38"/>
      <c r="C3" s="38" t="s">
        <v>200</v>
      </c>
    </row>
    <row r="4" spans="1:3" s="40" customFormat="1" ht="24.75" customHeight="1">
      <c r="A4" s="39" t="s">
        <v>28</v>
      </c>
      <c r="B4" s="39" t="s">
        <v>44</v>
      </c>
      <c r="C4" s="46" t="s">
        <v>45</v>
      </c>
    </row>
    <row r="5" spans="1:3" ht="24.75" customHeight="1">
      <c r="A5" s="41" t="s">
        <v>29</v>
      </c>
      <c r="B5" s="43">
        <f>SUM(B6:B8)</f>
        <v>261094.24</v>
      </c>
      <c r="C5" s="43">
        <f>SUM(C6:C8)</f>
        <v>61500</v>
      </c>
    </row>
    <row r="6" spans="1:3" ht="24.75" customHeight="1">
      <c r="A6" s="42" t="s">
        <v>30</v>
      </c>
      <c r="B6" s="43"/>
      <c r="C6" s="47"/>
    </row>
    <row r="7" spans="1:3" ht="24.75" customHeight="1">
      <c r="A7" s="42" t="s">
        <v>31</v>
      </c>
      <c r="B7" s="43">
        <v>70819</v>
      </c>
      <c r="C7" s="84">
        <v>21500</v>
      </c>
    </row>
    <row r="8" spans="1:3" ht="24.75" customHeight="1">
      <c r="A8" s="42" t="s">
        <v>32</v>
      </c>
      <c r="B8" s="43">
        <f>SUM(B9:B10)</f>
        <v>190275.24</v>
      </c>
      <c r="C8" s="43">
        <f>SUM(C9:C10)</f>
        <v>40000</v>
      </c>
    </row>
    <row r="9" spans="1:7" ht="24.75" customHeight="1">
      <c r="A9" s="43" t="s">
        <v>33</v>
      </c>
      <c r="B9" s="43">
        <v>190275.24</v>
      </c>
      <c r="C9" s="43">
        <v>40000</v>
      </c>
      <c r="G9" s="37"/>
    </row>
    <row r="10" spans="1:3" ht="24.75" customHeight="1">
      <c r="A10" s="42" t="s">
        <v>34</v>
      </c>
      <c r="B10" s="43"/>
      <c r="C10" s="43"/>
    </row>
    <row r="11" spans="1:3" ht="24.75" customHeight="1">
      <c r="A11" s="51" t="s">
        <v>35</v>
      </c>
      <c r="B11" s="88"/>
      <c r="C11" s="43"/>
    </row>
    <row r="12" spans="1:3" ht="24.75" customHeight="1">
      <c r="A12" s="52" t="s">
        <v>36</v>
      </c>
      <c r="B12" s="88"/>
      <c r="C12" s="43"/>
    </row>
    <row r="13" spans="1:3" ht="24.75" customHeight="1">
      <c r="A13" s="52" t="s">
        <v>37</v>
      </c>
      <c r="B13" s="88"/>
      <c r="C13" s="43"/>
    </row>
    <row r="14" spans="1:3" ht="24.75" customHeight="1">
      <c r="A14" s="52" t="s">
        <v>38</v>
      </c>
      <c r="B14" s="88"/>
      <c r="C14" s="43"/>
    </row>
    <row r="15" spans="1:3" ht="24.75" customHeight="1">
      <c r="A15" s="52" t="s">
        <v>39</v>
      </c>
      <c r="B15" s="88">
        <v>4</v>
      </c>
      <c r="C15" s="43">
        <v>4</v>
      </c>
    </row>
    <row r="16" spans="1:3" ht="24.75" customHeight="1">
      <c r="A16" s="52" t="s">
        <v>40</v>
      </c>
      <c r="B16" s="88">
        <v>150</v>
      </c>
      <c r="C16" s="43">
        <v>100</v>
      </c>
    </row>
    <row r="17" spans="1:3" ht="24.75" customHeight="1">
      <c r="A17" s="52" t="s">
        <v>41</v>
      </c>
      <c r="B17" s="88">
        <v>1500</v>
      </c>
      <c r="C17" s="43">
        <v>600</v>
      </c>
    </row>
    <row r="18" spans="1:3" ht="39" customHeight="1">
      <c r="A18" s="44" t="s">
        <v>42</v>
      </c>
      <c r="B18" s="88"/>
      <c r="C18" s="43"/>
    </row>
    <row r="19" spans="1:3" ht="161.25" customHeight="1">
      <c r="A19" s="120" t="s">
        <v>43</v>
      </c>
      <c r="B19" s="120"/>
      <c r="C19" s="120"/>
    </row>
    <row r="20" spans="1:2" ht="24.75" customHeight="1">
      <c r="A20" s="45"/>
      <c r="B20" s="45"/>
    </row>
    <row r="21" spans="1:2" ht="24.75" customHeight="1">
      <c r="A21" s="45"/>
      <c r="B21" s="45"/>
    </row>
    <row r="22" spans="1:2" ht="24.75" customHeight="1">
      <c r="A22" s="119"/>
      <c r="B22" s="119"/>
    </row>
  </sheetData>
  <sheetProtection/>
  <mergeCells count="3">
    <mergeCell ref="A22:B22"/>
    <mergeCell ref="A19:C19"/>
    <mergeCell ref="A2:C2"/>
  </mergeCells>
  <printOptions horizontalCentered="1" verticalCentered="1"/>
  <pageMargins left="0.7086614173228347" right="0.7480314960629921" top="0.5118110236220472" bottom="0.5118110236220472" header="0.7480314960629921" footer="0.6299212598425197"/>
  <pageSetup firstPageNumber="1" useFirstPageNumber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xqm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tange</dc:creator>
  <cp:keywords/>
  <dc:description/>
  <cp:lastModifiedBy>Administrator</cp:lastModifiedBy>
  <cp:lastPrinted>2017-03-07T07:25:46Z</cp:lastPrinted>
  <dcterms:created xsi:type="dcterms:W3CDTF">2003-04-02T13:35:41Z</dcterms:created>
  <dcterms:modified xsi:type="dcterms:W3CDTF">2017-05-23T01:21:20Z</dcterms:modified>
  <cp:category/>
  <cp:version/>
  <cp:contentType/>
  <cp:contentStatus/>
</cp:coreProperties>
</file>