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10020" tabRatio="828" firstSheet="20" activeTab="20"/>
  </bookViews>
  <sheets>
    <sheet name="01.部门收支总表" sheetId="1" r:id="rId1"/>
    <sheet name="02.部门收入总表" sheetId="2" r:id="rId2"/>
    <sheet name="03.部门支出总表 " sheetId="3" r:id="rId3"/>
    <sheet name="04.部门支出总表（分类）" sheetId="4" r:id="rId4"/>
    <sheet name="05.支出分类(政府预算)" sheetId="5" r:id="rId5"/>
    <sheet name="06.基本-工资福利" sheetId="6" r:id="rId6"/>
    <sheet name="07.工资福利(政府预算)" sheetId="7" r:id="rId7"/>
    <sheet name="08.基本-一般商品服务" sheetId="8" r:id="rId8"/>
    <sheet name="0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拨款" sheetId="26" r:id="rId26"/>
    <sheet name="27.三公" sheetId="27" r:id="rId27"/>
    <sheet name="28.经费拨款(政府预算)" sheetId="28" r:id="rId28"/>
    <sheet name="29.整体绩效" sheetId="29" r:id="rId29"/>
    <sheet name="30.项目绩效" sheetId="30" r:id="rId30"/>
  </sheets>
  <definedNames>
    <definedName name="_xlnm.Print_Area" localSheetId="1">'02.部门收入总表'!$A$1:$M$7</definedName>
    <definedName name="_xlnm.Print_Area" localSheetId="0">'01.部门收支总表'!$A$1:$H$28</definedName>
    <definedName name="_xlnm.Print_Area" localSheetId="2">'03.部门支出总表 '!$A$1:$P$9</definedName>
    <definedName name="_xlnm.Print_Area" localSheetId="3">'04.部门支出总表（分类）'!$A$1:$U$10</definedName>
    <definedName name="_xlnm.Print_Area" localSheetId="11">'12.财政拨款收支总表'!$A$1:$F$26</definedName>
    <definedName name="_xlnm.Print_Area" localSheetId="10">'11.个人家庭(政府预算)'!$A$1:$K$10</definedName>
    <definedName name="_xlnm.Print_Area" localSheetId="19">'20.个人家庭(政府预算)(2)'!$A$1:$K$10</definedName>
    <definedName name="_xlnm.Print_Area" localSheetId="6">'07.工资福利(政府预算)'!$A$1:$N$10</definedName>
    <definedName name="_xlnm.Print_Area" localSheetId="15">'16.工资福利(政府预算)(2)'!$A$1:$N$10</definedName>
    <definedName name="_xlnm.Print_Area" localSheetId="9">'10.基本-个人和家庭'!$A$1:$L$10</definedName>
    <definedName name="_xlnm.Print_Area" localSheetId="5">'06.基本-工资福利'!$A$1:$AA$10</definedName>
    <definedName name="_xlnm.Print_Area" localSheetId="7">'08.基本-一般商品服务'!$A$1:$Z$10</definedName>
    <definedName name="_xlnm.Print_Area" localSheetId="25">'26.经费拨款'!$A$1:$V$10</definedName>
    <definedName name="_xlnm.Print_Area" localSheetId="27">'28.经费拨款(政府预算)'!$A$1:$U$10</definedName>
    <definedName name="_xlnm.Print_Area" localSheetId="26">'27.三公'!$A$1:$O$7</definedName>
    <definedName name="_xlnm.Print_Area" localSheetId="8">'09.商品服务(政府预算)'!$A$1:$T$10</definedName>
    <definedName name="_xlnm.Print_Area" localSheetId="17">'18.商品服务(政府预算)(2)'!$A$1:$T$10</definedName>
    <definedName name="_xlnm.Print_Area" localSheetId="29">'30.项目绩效'!$A$1:$N$6</definedName>
    <definedName name="_xlnm.Print_Area" localSheetId="20">'21.项目明细表'!$A$1:$N$9</definedName>
    <definedName name="_xlnm.Print_Area" localSheetId="18">'19.一般-个人和家庭'!$A$1:$L$10</definedName>
    <definedName name="_xlnm.Print_Area" localSheetId="14">'15.一般-工资福利'!$A$1:$AA$10</definedName>
    <definedName name="_xlnm.Print_Area" localSheetId="16">'17.一般-商品和服务'!$A$1:$Z$10</definedName>
    <definedName name="_xlnm.Print_Area" localSheetId="13">'14.一般预算基本支出表'!$A$1:$I$10</definedName>
    <definedName name="_xlnm.Print_Area" localSheetId="12">'13.一般预算支出'!$A$1:$S$10</definedName>
    <definedName name="_xlnm.Print_Area" localSheetId="28">'29.整体绩效'!$A$1:$I$6</definedName>
    <definedName name="_xlnm.Print_Area" localSheetId="21">'22.政府性基金'!$A$1:$U$8</definedName>
    <definedName name="_xlnm.Print_Area" localSheetId="22">'23.政府性基金(政府预算)'!$A$1:$U$7</definedName>
    <definedName name="_xlnm.Print_Area" localSheetId="4">'05.支出分类(政府预算)'!$1:$10</definedName>
    <definedName name="_xlnm.Print_Area" localSheetId="23">'24.专户'!$A$1:$U$8</definedName>
    <definedName name="_xlnm.Print_Area" localSheetId="24">'25.专户(政府预算)'!$A$1:$U$7</definedName>
    <definedName name="_xlnm.Print_Area">#N/A</definedName>
    <definedName name="_xlnm.Print_Titles" localSheetId="1">'02.部门收入总表'!$1:$5</definedName>
    <definedName name="_xlnm.Print_Titles" localSheetId="0">'01.部门收支总表'!$1:$5</definedName>
    <definedName name="_xlnm.Print_Titles" localSheetId="11">'12.财政拨款收支总表'!$1:$5</definedName>
    <definedName name="_xlnm.Print_Titles" localSheetId="10">'11.个人家庭(政府预算)'!$1:$6</definedName>
    <definedName name="_xlnm.Print_Titles" localSheetId="19">'20.个人家庭(政府预算)(2)'!$1:$6</definedName>
    <definedName name="_xlnm.Print_Titles" localSheetId="6">'07.工资福利(政府预算)'!$1:$6</definedName>
    <definedName name="_xlnm.Print_Titles" localSheetId="15">'16.工资福利(政府预算)(2)'!$1:$6</definedName>
    <definedName name="_xlnm.Print_Titles" localSheetId="27">'28.经费拨款(政府预算)'!$1:$6</definedName>
    <definedName name="_xlnm.Print_Titles" localSheetId="8">'09.商品服务(政府预算)'!$1:$6</definedName>
    <definedName name="_xlnm.Print_Titles" localSheetId="17">'18.商品服务(政府预算)(2)'!$1:$6</definedName>
    <definedName name="_xlnm.Print_Titles" localSheetId="22">'23.政府性基金(政府预算)'!$1:$6</definedName>
    <definedName name="_xlnm.Print_Titles" localSheetId="4">'05.支出分类(政府预算)'!$1:$6</definedName>
    <definedName name="_xlnm.Print_Titles" localSheetId="24">'25.专户(政府预算)'!$2:$6</definedName>
    <definedName name="_xlnm.Print_Titles">#N/A</definedName>
  </definedNames>
  <calcPr fullCalcOnLoad="1"/>
</workbook>
</file>

<file path=xl/sharedStrings.xml><?xml version="1.0" encoding="utf-8"?>
<sst xmlns="http://schemas.openxmlformats.org/spreadsheetml/2006/main" count="940" uniqueCount="315">
  <si>
    <t>表-01</t>
  </si>
  <si>
    <t>部门收支总表</t>
  </si>
  <si>
    <t>部门：中国人民政治协商会议湖南省岳阳县委员会</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</si>
  <si>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</si>
  <si>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</si>
  <si>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</si>
  <si>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</si>
  <si>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</si>
  <si>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</si>
  <si>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</si>
  <si>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</si>
  <si>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</si>
  <si>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</si>
  <si>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</si>
  <si>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</si>
  <si>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</si>
  <si>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</si>
  <si>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</si>
  <si>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</si>
  <si>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</si>
  <si>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</si>
  <si>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</si>
  <si>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</si>
  <si>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</si>
  <si>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</si>
  <si>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</si>
  <si>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</si>
  <si>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</si>
  <si>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</si>
  <si>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</si>
  <si>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</si>
  <si>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</si>
  <si>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</si>
  <si>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</si>
  <si>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</si>
  <si>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</si>
  <si>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</si>
  <si>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</si>
  <si>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</si>
  <si>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</si>
  <si>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</si>
  <si>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</si>
  <si>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</si>
  <si>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</si>
  <si>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</si>
  <si>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</si>
  <si>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</si>
  <si>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</si>
  <si>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</si>
  <si>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</si>
  <si>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</si>
  <si>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</si>
  <si>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</si>
  <si>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</si>
  <si>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</si>
  <si>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</si>
  <si>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</si>
  <si>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</si>
  <si>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</si>
  <si>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</si>
  <si>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</si>
  <si>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</si>
  <si>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</si>
  <si>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</si>
  <si>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</si>
  <si>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</si>
  <si>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</si>
  <si>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</si>
  <si>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</si>
  <si>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</si>
  <si>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</si>
  <si>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</si>
  <si>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</si>
  <si>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</si>
  <si>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</si>
  <si>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</si>
  <si>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</si>
  <si>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</si>
  <si>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</si>
  <si>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</si>
  <si>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</si>
  <si>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</si>
  <si>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</si>
  <si>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</si>
  <si>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</si>
  <si>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</si>
  <si>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</si>
  <si>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</si>
  <si>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</si>
  <si>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</si>
  <si>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</si>
  <si>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</si>
  <si>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</si>
  <si>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016001</t>
  </si>
  <si>
    <t>县政协</t>
  </si>
  <si>
    <t>表-03</t>
  </si>
  <si>
    <t>部门支出总表</t>
  </si>
  <si>
    <t>科目编码</t>
  </si>
  <si>
    <t>单位名称（功能科目）</t>
  </si>
  <si>
    <t>总  计</t>
  </si>
  <si>
    <t>类</t>
  </si>
  <si>
    <t>款</t>
  </si>
  <si>
    <t>项</t>
  </si>
  <si>
    <t>县政协（一般公共服务支出）</t>
  </si>
  <si>
    <t>02</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</si>
  <si>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</si>
  <si>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</si>
  <si>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</si>
  <si>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</si>
  <si>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</si>
  <si>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</si>
  <si>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</si>
  <si>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</si>
  <si>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</si>
  <si>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</si>
  <si>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</si>
  <si>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</si>
  <si>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</si>
  <si>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</si>
  <si>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</si>
  <si>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</si>
  <si>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</si>
  <si>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</si>
  <si>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</si>
  <si>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</si>
  <si>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</si>
  <si>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</si>
  <si>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</si>
  <si>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</si>
  <si>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</si>
  <si>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</si>
  <si>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</si>
  <si>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</si>
  <si>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</si>
  <si>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</si>
  <si>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</si>
  <si>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</si>
  <si>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</si>
  <si>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一般公共服务支出</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</si>
  <si>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</si>
  <si>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</si>
  <si>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</si>
  <si>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</si>
  <si>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</si>
  <si>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</si>
  <si>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</si>
  <si>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</si>
  <si>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</si>
  <si>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</si>
  <si>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</si>
  <si>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</si>
  <si>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</si>
  <si>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</si>
  <si>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</si>
  <si>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</si>
  <si>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</si>
  <si>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</si>
  <si>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</si>
  <si>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</si>
  <si>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</si>
  <si>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</si>
  <si>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</si>
  <si>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</si>
  <si>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</si>
  <si>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</si>
  <si>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</si>
  <si>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01</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</si>
  <si>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</si>
  <si>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</si>
  <si>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</si>
  <si>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</si>
  <si>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</si>
  <si>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</si>
  <si>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</si>
  <si>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</si>
  <si>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</si>
  <si>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</si>
  <si>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</si>
  <si>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</si>
  <si>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</si>
  <si>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</si>
  <si>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</si>
  <si>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</si>
  <si>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</si>
  <si>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</si>
  <si>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</si>
  <si>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</si>
  <si>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</si>
  <si>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</si>
  <si>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</si>
  <si>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</si>
  <si>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</si>
  <si>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</si>
  <si>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</si>
  <si>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</si>
  <si>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</si>
  <si>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</si>
  <si>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</si>
  <si>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</si>
  <si>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</si>
  <si>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</si>
  <si>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</si>
  <si>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</si>
  <si>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</si>
  <si>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</si>
  <si>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</si>
  <si>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</si>
  <si>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</si>
  <si>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</si>
  <si>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</si>
  <si>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</si>
  <si>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</si>
  <si>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</si>
  <si>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</si>
  <si>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</si>
  <si>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</si>
  <si>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</si>
  <si>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</si>
  <si>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</si>
  <si>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</si>
  <si>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</si>
  <si>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</si>
  <si>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</si>
  <si>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</si>
  <si>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</si>
  <si>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</si>
  <si>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201</t>
  </si>
  <si>
    <r>
      <t>0</t>
    </r>
    <r>
      <rPr>
        <sz val="10"/>
        <rFont val="宋体"/>
        <family val="0"/>
      </rPr>
      <t>2</t>
    </r>
  </si>
  <si>
    <t>政协事务</t>
  </si>
  <si>
    <r>
      <t>0</t>
    </r>
    <r>
      <rPr>
        <sz val="10"/>
        <rFont val="宋体"/>
        <family val="0"/>
      </rPr>
      <t>1</t>
    </r>
  </si>
  <si>
    <t>行政运行</t>
  </si>
  <si>
    <t>表-16</t>
  </si>
  <si>
    <t>一般预算拨款——工资福利支出预算表(按政府预算经济分类)</t>
  </si>
  <si>
    <t>中国人民政治协商会议湖南省岳阳县委员会</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</si>
  <si>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</si>
  <si>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</si>
  <si>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</si>
  <si>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</si>
  <si>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</si>
  <si>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</si>
  <si>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</si>
  <si>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</si>
  <si>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</si>
  <si>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</si>
  <si>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</si>
  <si>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</si>
  <si>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县政协（政协委员活动及政协常委会议经费）</t>
  </si>
  <si>
    <r>
      <t>2</t>
    </r>
    <r>
      <rPr>
        <sz val="10"/>
        <rFont val="宋体"/>
        <family val="0"/>
      </rPr>
      <t>010204</t>
    </r>
  </si>
  <si>
    <t>政协会议</t>
  </si>
  <si>
    <t>政协委员活动经费</t>
  </si>
  <si>
    <t>政协常委调研活动经费</t>
  </si>
  <si>
    <t>离岗处级、正职退休干部经费</t>
  </si>
  <si>
    <t>兼职副主席调研活动经费</t>
  </si>
  <si>
    <t>工委经费</t>
  </si>
  <si>
    <t>智慧政协平台运行维护经费</t>
  </si>
  <si>
    <t>政协常委会会议经费</t>
  </si>
  <si>
    <t>表-22</t>
  </si>
  <si>
    <t>政府性基金拨款支出预算表</t>
  </si>
  <si>
    <t>**</t>
  </si>
  <si>
    <t xml:space="preserve">  说明：2020年未安排政府性基金拨款支出预算，故本表无数据</t>
  </si>
  <si>
    <t>表-23</t>
  </si>
  <si>
    <t>政府性基金拨款支出预算表(按政府预算经济分类)</t>
  </si>
  <si>
    <t>表-24</t>
  </si>
  <si>
    <t>纳入专户管理的非税收入拨款支出预算表</t>
  </si>
  <si>
    <t>说明：2020年未安排纳入专户管理的非税收入拨款支出预算，故本表无数据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</si>
  <si>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</si>
  <si>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</si>
  <si>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</si>
  <si>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</si>
  <si>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</si>
  <si>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</si>
  <si>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</si>
  <si>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</si>
  <si>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表-28</t>
  </si>
  <si>
    <t>2020年“三公”经费预算公开表</t>
  </si>
  <si>
    <t xml:space="preserve">单位名称
</t>
  </si>
  <si>
    <t>2019年"三公"经费预算支出</t>
  </si>
  <si>
    <t>2020年"三公"经费预算支出</t>
  </si>
  <si>
    <t>因公出国（境）费</t>
  </si>
  <si>
    <t>公务用车购置</t>
  </si>
  <si>
    <t>其他交通工具购置</t>
  </si>
  <si>
    <t>表-27</t>
  </si>
  <si>
    <t>经费拨款支出预算表(按政府预算经济分类)</t>
  </si>
  <si>
    <t>表-29</t>
  </si>
  <si>
    <t>部门(单位)整体支出预算绩效目标申报表</t>
  </si>
  <si>
    <t>年度预算申请资金</t>
  </si>
  <si>
    <t>部门职能职责概述</t>
  </si>
  <si>
    <t>年度整体绩效目标</t>
  </si>
  <si>
    <t>年度整体绩效指标</t>
  </si>
  <si>
    <t>总额</t>
  </si>
  <si>
    <t>产出指标</t>
  </si>
  <si>
    <t>效益指标</t>
  </si>
  <si>
    <t>政治协商、民主监督、参政议政</t>
  </si>
  <si>
    <t>1.顺利举行政协全会；2.按计划举行专题协商会；3.根据工作需要，多次举行政协常委会；4.保证机构的正常运转。</t>
  </si>
  <si>
    <t>1.各界别委员通过提案和协商讨论的形式对国家的大政方针和涉及群众生活的重要问题进行政治协商，充分发挥政协民主监督作用；2.在预算额度内安排好各项会议工作，保证参会委员满意度。</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</si>
  <si>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</si>
  <si>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</si>
  <si>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</si>
  <si>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</si>
  <si>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</si>
  <si>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</si>
  <si>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</si>
  <si>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</si>
  <si>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</si>
  <si>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</si>
  <si>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</si>
  <si>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</si>
  <si>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</si>
  <si>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</si>
  <si>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经常性项目</t>
  </si>
  <si>
    <t>根据我机关职能和内设机构承担的业务工作需要设立。</t>
  </si>
  <si>
    <t>严格执行国家财经法规和内部财务资产管理制度，加强机关内控建设，规范管理经费支出，增强经费预算刚性，提高资金使用效益。</t>
  </si>
  <si>
    <t>2020年全年</t>
  </si>
  <si>
    <t>政协各界别人士、党派和界别通过政协会议这个载体，从经济建设、政治建设、文化建设、社会建设以及生态文明建设方面认真开展政协协商、民主监督、参政议政，为促进我县振兴崛起，构建新岳阳县作出贡献。</t>
  </si>
  <si>
    <t>组织政协委员进行视察、参观、调查、座谈、学习、研讨等，完成各项调研报告。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</si>
</sst>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 #,##0.00;* \-#,##0.00;* &quot;&quot;??;@"/>
    <numFmt numFmtId="179" formatCode="#,##0.0000"/>
    <numFmt numFmtId="180" formatCode="#,##0.00_);[Red]\(#,##0.00\)"/>
    <numFmt numFmtId="181" formatCode="00"/>
    <numFmt numFmtId="182" formatCode="0000"/>
    <numFmt numFmtId="183" formatCode="0.00_);[Red]\(0.00\)"/>
    <numFmt numFmtId="184" formatCode="0.00_ "/>
  </numFmts>
  <fonts count="31">
    <font>
      <sz val="12"/>
      <name val="宋体"/>
      <family val="0"/>
    </font>
    <font>
      <sz val="9"/>
      <name val="宋体"/>
      <family val="0"/>
    </font>
    <font>
      <sz val="10"/>
      <name val="宋体"/>
      <family val="0"/>
    </font>
    <font>
      <b/>
      <sz val="16"/>
      <name val="宋体"/>
      <family val="0"/>
    </font>
    <font>
      <sz val="11"/>
      <name val="宋体"/>
      <family val="0"/>
    </font>
    <font>
      <b/>
      <sz val="18"/>
      <name val="宋体"/>
      <family val="0"/>
    </font>
    <font>
      <b/>
      <sz val="10"/>
      <name val="宋体"/>
      <family val="0"/>
    </font>
    <font>
      <b/>
      <sz val="22"/>
      <name val="宋体"/>
      <family val="0"/>
    </font>
    <font>
      <sz val="10"/>
      <color indexed="8"/>
      <name val="宋体"/>
      <family val="0"/>
    </font>
    <font>
      <sz val="16"/>
      <name val="黑体"/>
      <family val="3"/>
    </font>
    <font>
      <b/>
      <sz val="9"/>
      <name val="宋体"/>
      <family val="0"/>
    </font>
    <font>
      <sz val="18"/>
      <name val="方正小标宋_GBK"/>
      <family val="0"/>
    </font>
    <font>
      <b/>
      <sz val="11"/>
      <color indexed="9"/>
      <name val="宋体"/>
      <family val="0"/>
    </font>
    <font>
      <b/>
      <sz val="11"/>
      <color indexed="62"/>
      <name val="宋体"/>
      <family val="0"/>
    </font>
    <font>
      <i/>
      <sz val="11"/>
      <color indexed="23"/>
      <name val="宋体"/>
      <family val="0"/>
    </font>
    <font>
      <sz val="11"/>
      <color indexed="8"/>
      <name val="宋体"/>
      <family val="0"/>
    </font>
    <font>
      <sz val="11"/>
      <color indexed="17"/>
      <name val="宋体"/>
      <family val="0"/>
    </font>
    <font>
      <sz val="11"/>
      <color indexed="9"/>
      <name val="宋体"/>
      <family val="0"/>
    </font>
    <font>
      <u val="single"/>
      <sz val="11"/>
      <color indexed="20"/>
      <name val="宋体"/>
      <family val="0"/>
    </font>
    <font>
      <sz val="11"/>
      <color indexed="19"/>
      <name val="宋体"/>
      <family val="0"/>
    </font>
    <font>
      <b/>
      <sz val="11"/>
      <color indexed="8"/>
      <name val="宋体"/>
      <family val="0"/>
    </font>
    <font>
      <b/>
      <sz val="13"/>
      <color indexed="62"/>
      <name val="宋体"/>
      <family val="0"/>
    </font>
    <font>
      <u val="single"/>
      <sz val="11"/>
      <color indexed="12"/>
      <name val="宋体"/>
      <family val="0"/>
    </font>
    <font>
      <sz val="11"/>
      <color indexed="62"/>
      <name val="宋体"/>
      <family val="0"/>
    </font>
    <font>
      <b/>
      <sz val="11"/>
      <color indexed="63"/>
      <name val="宋体"/>
      <family val="0"/>
    </font>
    <font>
      <b/>
      <sz val="11"/>
      <color indexed="53"/>
      <name val="宋体"/>
      <family val="0"/>
    </font>
    <font>
      <b/>
      <sz val="15"/>
      <color indexed="62"/>
      <name val="宋体"/>
      <family val="0"/>
    </font>
    <font>
      <sz val="11"/>
      <color indexed="16"/>
      <name val="宋体"/>
      <family val="0"/>
    </font>
    <font>
      <b/>
      <sz val="18"/>
      <color indexed="62"/>
      <name val="宋体"/>
      <family val="0"/>
    </font>
    <font>
      <sz val="11"/>
      <color indexed="53"/>
      <name val="宋体"/>
      <family val="0"/>
    </font>
    <font>
      <sz val="11"/>
      <color indexed="1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right/>
      <top style="thin"/>
      <bottom/>
    </border>
    <border>
      <left style="thin"/>
      <right style="thin"/>
      <top style="thin"/>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8" fillId="0" borderId="0" applyNumberFormat="0" applyFill="0" applyBorder="0" applyAlignment="0" applyProtection="0"/>
    <xf numFmtId="0" fontId="15" fillId="2"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6" fillId="0" borderId="3" applyNumberFormat="0" applyFill="0" applyAlignment="0" applyProtection="0"/>
    <xf numFmtId="0" fontId="21" fillId="0" borderId="3" applyNumberFormat="0" applyFill="0" applyAlignment="0" applyProtection="0"/>
    <xf numFmtId="0" fontId="17" fillId="6" borderId="0" applyNumberFormat="0" applyBorder="0" applyAlignment="0" applyProtection="0"/>
    <xf numFmtId="0" fontId="1" fillId="0" borderId="0">
      <alignment vertical="center"/>
      <protection/>
    </xf>
    <xf numFmtId="0" fontId="13" fillId="0" borderId="4" applyNumberFormat="0" applyFill="0" applyAlignment="0" applyProtection="0"/>
    <xf numFmtId="0" fontId="17" fillId="6" borderId="0" applyNumberFormat="0" applyBorder="0" applyAlignment="0" applyProtection="0"/>
    <xf numFmtId="0" fontId="24" fillId="8" borderId="5" applyNumberFormat="0" applyAlignment="0" applyProtection="0"/>
    <xf numFmtId="0" fontId="25" fillId="8" borderId="1" applyNumberFormat="0" applyAlignment="0" applyProtection="0"/>
    <xf numFmtId="0" fontId="12" fillId="9" borderId="6" applyNumberFormat="0" applyAlignment="0" applyProtection="0"/>
    <xf numFmtId="0" fontId="15" fillId="2"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20" fillId="0" borderId="8" applyNumberFormat="0" applyFill="0" applyAlignment="0" applyProtection="0"/>
    <xf numFmtId="0" fontId="16" fillId="4" borderId="0" applyNumberFormat="0" applyBorder="0" applyAlignment="0" applyProtection="0"/>
    <xf numFmtId="0" fontId="19" fillId="11" borderId="0" applyNumberFormat="0" applyBorder="0" applyAlignment="0" applyProtection="0"/>
    <xf numFmtId="0" fontId="15" fillId="12" borderId="0" applyNumberFormat="0" applyBorder="0" applyAlignment="0" applyProtection="0"/>
    <xf numFmtId="0" fontId="17" fillId="13" borderId="0" applyNumberFormat="0" applyBorder="0" applyAlignment="0" applyProtection="0"/>
    <xf numFmtId="0" fontId="1" fillId="0" borderId="0">
      <alignment vertical="center"/>
      <protection/>
    </xf>
    <xf numFmtId="0" fontId="15" fillId="12" borderId="0" applyNumberFormat="0" applyBorder="0" applyAlignment="0" applyProtection="0"/>
    <xf numFmtId="0" fontId="0" fillId="0" borderId="0">
      <alignment vertical="center"/>
      <protection/>
    </xf>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 fillId="0" borderId="0">
      <alignment vertical="center"/>
      <protection/>
    </xf>
    <xf numFmtId="0" fontId="15" fillId="14" borderId="0" applyNumberFormat="0" applyBorder="0" applyAlignment="0" applyProtection="0"/>
    <xf numFmtId="0" fontId="15" fillId="6" borderId="0" applyNumberFormat="0" applyBorder="0" applyAlignment="0" applyProtection="0"/>
    <xf numFmtId="0" fontId="17" fillId="16" borderId="0" applyNumberFormat="0" applyBorder="0" applyAlignment="0" applyProtection="0"/>
    <xf numFmtId="0" fontId="15"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cellStyleXfs>
  <cellXfs count="574">
    <xf numFmtId="0" fontId="0" fillId="0" borderId="0" xfId="0" applyAlignment="1">
      <alignment/>
    </xf>
    <xf numFmtId="0" fontId="1" fillId="0" borderId="0" xfId="83" applyFill="1">
      <alignment/>
      <protection/>
    </xf>
    <xf numFmtId="0" fontId="1" fillId="0" borderId="0" xfId="83">
      <alignment/>
      <protection/>
    </xf>
    <xf numFmtId="0" fontId="2" fillId="0" borderId="0" xfId="83" applyFont="1" applyAlignment="1">
      <alignment horizontal="center" vertical="center"/>
      <protection/>
    </xf>
    <xf numFmtId="0" fontId="2" fillId="0" borderId="0" xfId="83" applyNumberFormat="1" applyFont="1" applyAlignment="1">
      <alignment horizontal="center" vertical="center"/>
      <protection/>
    </xf>
    <xf numFmtId="0" fontId="3" fillId="0" borderId="0" xfId="83" applyNumberFormat="1" applyFont="1" applyFill="1" applyAlignment="1" applyProtection="1">
      <alignment horizontal="center" vertical="center"/>
      <protection/>
    </xf>
    <xf numFmtId="0" fontId="4" fillId="0" borderId="9" xfId="0" applyFont="1" applyBorder="1" applyAlignment="1">
      <alignment vertical="center"/>
    </xf>
    <xf numFmtId="0" fontId="5" fillId="0" borderId="0" xfId="0" applyFont="1" applyAlignment="1">
      <alignment vertical="center"/>
    </xf>
    <xf numFmtId="0" fontId="6" fillId="8" borderId="10" xfId="83" applyNumberFormat="1" applyFont="1" applyFill="1" applyBorder="1" applyAlignment="1" applyProtection="1">
      <alignment horizontal="center" vertical="center" wrapText="1"/>
      <protection/>
    </xf>
    <xf numFmtId="0" fontId="6" fillId="8" borderId="11" xfId="83" applyNumberFormat="1" applyFont="1" applyFill="1" applyBorder="1" applyAlignment="1" applyProtection="1">
      <alignment horizontal="center" vertical="center" wrapText="1"/>
      <protection/>
    </xf>
    <xf numFmtId="0" fontId="6" fillId="8" borderId="12" xfId="83" applyNumberFormat="1" applyFont="1" applyFill="1" applyBorder="1" applyAlignment="1" applyProtection="1">
      <alignment horizontal="center" vertical="center" wrapText="1"/>
      <protection/>
    </xf>
    <xf numFmtId="0" fontId="6" fillId="8" borderId="13" xfId="83" applyNumberFormat="1" applyFont="1" applyFill="1" applyBorder="1" applyAlignment="1" applyProtection="1">
      <alignment horizontal="center" vertical="center" wrapText="1"/>
      <protection/>
    </xf>
    <xf numFmtId="0" fontId="6" fillId="8" borderId="14" xfId="83" applyNumberFormat="1" applyFont="1" applyFill="1" applyBorder="1" applyAlignment="1" applyProtection="1">
      <alignment horizontal="center" vertical="center" wrapText="1"/>
      <protection/>
    </xf>
    <xf numFmtId="0" fontId="6" fillId="8" borderId="10" xfId="83" applyNumberFormat="1" applyFont="1" applyFill="1" applyBorder="1" applyAlignment="1" applyProtection="1">
      <alignment vertical="center" wrapText="1"/>
      <protection/>
    </xf>
    <xf numFmtId="0" fontId="2" fillId="0" borderId="10" xfId="83" applyNumberFormat="1" applyFont="1" applyFill="1" applyBorder="1" applyAlignment="1" applyProtection="1">
      <alignment horizontal="left" vertical="center" wrapText="1"/>
      <protection/>
    </xf>
    <xf numFmtId="0" fontId="2" fillId="0" borderId="15" xfId="83" applyNumberFormat="1" applyFont="1" applyFill="1" applyBorder="1" applyAlignment="1" applyProtection="1">
      <alignment horizontal="center" vertical="center" wrapText="1"/>
      <protection locked="0"/>
    </xf>
    <xf numFmtId="176" fontId="2" fillId="0" borderId="12" xfId="83" applyNumberFormat="1" applyFont="1" applyFill="1" applyBorder="1" applyAlignment="1" applyProtection="1">
      <alignment horizontal="center" vertical="center" wrapText="1"/>
      <protection/>
    </xf>
    <xf numFmtId="176" fontId="2" fillId="0" borderId="10" xfId="83" applyNumberFormat="1" applyFont="1" applyFill="1" applyBorder="1" applyAlignment="1" applyProtection="1">
      <alignment horizontal="center" vertical="center" wrapText="1"/>
      <protection/>
    </xf>
    <xf numFmtId="49" fontId="2" fillId="0" borderId="15" xfId="83" applyNumberFormat="1" applyFont="1" applyFill="1" applyBorder="1" applyAlignment="1" applyProtection="1">
      <alignment horizontal="center" vertical="center" wrapText="1"/>
      <protection locked="0"/>
    </xf>
    <xf numFmtId="49" fontId="2" fillId="0" borderId="12" xfId="83" applyNumberFormat="1" applyFont="1" applyFill="1" applyBorder="1" applyAlignment="1" applyProtection="1">
      <alignment horizontal="center" vertical="center" wrapText="1"/>
      <protection locked="0"/>
    </xf>
    <xf numFmtId="0" fontId="2" fillId="0" borderId="0" xfId="83" applyFont="1" applyFill="1" applyAlignment="1">
      <alignment horizontal="center" vertical="center"/>
      <protection/>
    </xf>
    <xf numFmtId="0" fontId="2" fillId="0" borderId="0" xfId="83" applyNumberFormat="1" applyFont="1" applyFill="1" applyAlignment="1">
      <alignment horizontal="center" vertical="center"/>
      <protection/>
    </xf>
    <xf numFmtId="0" fontId="1" fillId="0" borderId="0" xfId="83" applyAlignment="1">
      <alignment horizontal="center"/>
      <protection/>
    </xf>
    <xf numFmtId="49" fontId="2" fillId="0" borderId="12" xfId="84" applyNumberFormat="1" applyFont="1" applyFill="1" applyBorder="1" applyAlignment="1" applyProtection="1">
      <alignment horizontal="center" vertical="center" wrapText="1"/>
      <protection locked="0"/>
    </xf>
    <xf numFmtId="49" fontId="2" fillId="0" borderId="12" xfId="84" applyNumberFormat="1" applyFont="1" applyFill="1" applyBorder="1" applyAlignment="1" applyProtection="1">
      <alignment horizontal="left" vertical="center" wrapText="1"/>
      <protection locked="0"/>
    </xf>
    <xf numFmtId="49" fontId="2" fillId="0" borderId="10" xfId="84" applyNumberFormat="1" applyFont="1" applyFill="1" applyBorder="1" applyAlignment="1" applyProtection="1">
      <alignment horizontal="left" vertical="center" wrapText="1"/>
      <protection locked="0"/>
    </xf>
    <xf numFmtId="49" fontId="2" fillId="0" borderId="13" xfId="84" applyNumberFormat="1" applyFont="1" applyFill="1" applyBorder="1" applyAlignment="1" applyProtection="1">
      <alignment horizontal="left" vertical="center" wrapText="1"/>
      <protection locked="0"/>
    </xf>
    <xf numFmtId="49" fontId="2" fillId="0" borderId="13" xfId="83" applyNumberFormat="1" applyFont="1" applyFill="1" applyBorder="1" applyAlignment="1" applyProtection="1">
      <alignment horizontal="center" vertical="center" wrapText="1"/>
      <protection locked="0"/>
    </xf>
    <xf numFmtId="0" fontId="0" fillId="0" borderId="0" xfId="0" applyFill="1" applyAlignment="1">
      <alignment/>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6" fillId="8" borderId="10" xfId="19" applyNumberFormat="1" applyFont="1" applyFill="1" applyBorder="1" applyAlignment="1" applyProtection="1">
      <alignment horizontal="center" vertical="center" wrapText="1"/>
      <protection/>
    </xf>
    <xf numFmtId="0" fontId="6" fillId="8" borderId="13" xfId="19" applyNumberFormat="1" applyFont="1" applyFill="1" applyBorder="1" applyAlignment="1" applyProtection="1">
      <alignment horizontal="center" vertical="center" wrapText="1"/>
      <protection/>
    </xf>
    <xf numFmtId="0" fontId="6" fillId="8" borderId="13" xfId="19" applyNumberFormat="1" applyFont="1" applyFill="1" applyBorder="1" applyAlignment="1" applyProtection="1">
      <alignment horizontal="center" vertical="center"/>
      <protection/>
    </xf>
    <xf numFmtId="0" fontId="6" fillId="8" borderId="10"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6" xfId="19" applyNumberFormat="1" applyFont="1" applyFill="1" applyBorder="1" applyAlignment="1" applyProtection="1">
      <alignment horizontal="center" vertical="center" wrapText="1"/>
      <protection/>
    </xf>
    <xf numFmtId="0" fontId="6" fillId="8" borderId="17" xfId="19" applyNumberFormat="1" applyFont="1" applyFill="1" applyBorder="1" applyAlignment="1" applyProtection="1">
      <alignment horizontal="center" vertical="center"/>
      <protection/>
    </xf>
    <xf numFmtId="0" fontId="6" fillId="8" borderId="18"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0" borderId="12" xfId="19" applyNumberFormat="1" applyFont="1" applyFill="1" applyBorder="1" applyAlignment="1" applyProtection="1">
      <alignment horizontal="left" vertical="center" wrapText="1"/>
      <protection/>
    </xf>
    <xf numFmtId="176" fontId="2" fillId="0" borderId="12" xfId="19" applyNumberFormat="1" applyFont="1" applyFill="1" applyBorder="1" applyAlignment="1" applyProtection="1">
      <alignment horizontal="center" vertical="center" wrapText="1"/>
      <protection/>
    </xf>
    <xf numFmtId="0" fontId="2" fillId="0" borderId="12" xfId="19" applyNumberFormat="1" applyFont="1" applyFill="1" applyBorder="1" applyAlignment="1" applyProtection="1">
      <alignment horizontal="left" vertical="center" wrapText="1"/>
      <protection locked="0"/>
    </xf>
    <xf numFmtId="49" fontId="2" fillId="0" borderId="12" xfId="73" applyNumberFormat="1" applyFont="1" applyFill="1" applyBorder="1" applyAlignment="1" applyProtection="1">
      <alignment horizontal="left" vertical="center" wrapText="1"/>
      <protection locked="0"/>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6" fillId="8" borderId="14" xfId="19" applyNumberFormat="1" applyFont="1" applyFill="1" applyBorder="1" applyAlignment="1" applyProtection="1">
      <alignment horizontal="center" vertical="center"/>
      <protection/>
    </xf>
    <xf numFmtId="49" fontId="2" fillId="0" borderId="10" xfId="73" applyNumberFormat="1" applyFont="1" applyFill="1" applyBorder="1" applyAlignment="1" applyProtection="1">
      <alignment horizontal="left" vertical="center" wrapText="1"/>
      <protection locked="0"/>
    </xf>
    <xf numFmtId="0" fontId="5" fillId="0" borderId="0" xfId="0" applyFont="1" applyAlignment="1">
      <alignment horizontal="center" vertic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177" fontId="2" fillId="0" borderId="14" xfId="0" applyNumberFormat="1" applyFont="1" applyFill="1" applyBorder="1" applyAlignment="1">
      <alignment vertical="center" wrapText="1"/>
    </xf>
    <xf numFmtId="0" fontId="2" fillId="8" borderId="10" xfId="75"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177" fontId="2" fillId="0" borderId="14" xfId="0" applyNumberFormat="1" applyFont="1" applyFill="1" applyBorder="1" applyAlignment="1">
      <alignment horizontal="right" vertical="center" wrapText="1"/>
    </xf>
    <xf numFmtId="177" fontId="2" fillId="0" borderId="10" xfId="0" applyNumberFormat="1" applyFont="1" applyFill="1" applyBorder="1" applyAlignment="1">
      <alignment horizontal="right" wrapText="1"/>
    </xf>
    <xf numFmtId="177" fontId="0" fillId="0" borderId="10" xfId="0" applyNumberFormat="1" applyBorder="1" applyAlignment="1">
      <alignment horizontal="right"/>
    </xf>
    <xf numFmtId="0" fontId="2" fillId="0" borderId="0" xfId="0" applyFont="1" applyAlignment="1">
      <alignment vertical="center"/>
    </xf>
    <xf numFmtId="0" fontId="2" fillId="0" borderId="9" xfId="0" applyFont="1" applyBorder="1" applyAlignment="1">
      <alignment horizontal="center" vertical="center"/>
    </xf>
    <xf numFmtId="0" fontId="1" fillId="0" borderId="0" xfId="74" applyFill="1">
      <alignment vertical="center"/>
      <protection/>
    </xf>
    <xf numFmtId="0" fontId="1" fillId="0" borderId="0" xfId="74">
      <alignment vertical="center"/>
      <protection/>
    </xf>
    <xf numFmtId="0" fontId="5" fillId="0" borderId="0" xfId="74" applyNumberFormat="1" applyFont="1" applyFill="1" applyAlignment="1" applyProtection="1">
      <alignment horizontal="center" vertical="center"/>
      <protection/>
    </xf>
    <xf numFmtId="0" fontId="1" fillId="0" borderId="0" xfId="74" applyAlignment="1">
      <alignment horizontal="center" vertical="center"/>
      <protection/>
    </xf>
    <xf numFmtId="0" fontId="1" fillId="0" borderId="12" xfId="74" applyNumberFormat="1" applyFont="1" applyFill="1" applyBorder="1" applyAlignment="1" applyProtection="1">
      <alignment horizontal="center" vertical="center" wrapText="1"/>
      <protection/>
    </xf>
    <xf numFmtId="0" fontId="1" fillId="0" borderId="10" xfId="74" applyNumberFormat="1" applyFont="1" applyFill="1" applyBorder="1" applyAlignment="1" applyProtection="1">
      <alignment horizontal="center" vertical="center" wrapText="1"/>
      <protection/>
    </xf>
    <xf numFmtId="0" fontId="2" fillId="8" borderId="19"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20" xfId="74"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2" fillId="8" borderId="12" xfId="74" applyNumberFormat="1" applyFont="1" applyFill="1" applyBorder="1" applyAlignment="1" applyProtection="1">
      <alignment horizontal="center" vertical="center" wrapText="1"/>
      <protection/>
    </xf>
    <xf numFmtId="0" fontId="2" fillId="8" borderId="10"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0" fontId="2" fillId="8" borderId="15" xfId="74" applyNumberFormat="1" applyFont="1" applyFill="1" applyBorder="1" applyAlignment="1" applyProtection="1">
      <alignment horizontal="center" vertical="center" wrapText="1"/>
      <protection/>
    </xf>
    <xf numFmtId="176" fontId="2" fillId="0" borderId="12" xfId="74" applyNumberFormat="1" applyFont="1" applyFill="1" applyBorder="1" applyAlignment="1" applyProtection="1">
      <alignment horizontal="right" vertical="center" wrapText="1"/>
      <protection/>
    </xf>
    <xf numFmtId="176" fontId="2" fillId="0" borderId="12" xfId="74" applyNumberFormat="1" applyFont="1" applyFill="1" applyBorder="1" applyAlignment="1" applyProtection="1">
      <alignment horizontal="right" vertical="center" wrapText="1"/>
      <protection locked="0"/>
    </xf>
    <xf numFmtId="176" fontId="2" fillId="0" borderId="10" xfId="74" applyNumberFormat="1" applyFont="1" applyFill="1" applyBorder="1" applyAlignment="1" applyProtection="1">
      <alignment horizontal="right" vertical="center" wrapText="1"/>
      <protection/>
    </xf>
    <xf numFmtId="0" fontId="1" fillId="0" borderId="0" xfId="74" applyFont="1" applyAlignment="1">
      <alignment horizontal="right" vertical="center"/>
      <protection/>
    </xf>
    <xf numFmtId="0" fontId="1" fillId="0" borderId="21" xfId="74" applyNumberFormat="1" applyFont="1" applyFill="1" applyBorder="1" applyAlignment="1" applyProtection="1">
      <alignment horizontal="center" vertical="center" wrapText="1"/>
      <protection/>
    </xf>
    <xf numFmtId="0" fontId="1" fillId="0" borderId="11" xfId="74" applyNumberFormat="1" applyFont="1" applyFill="1" applyBorder="1" applyAlignment="1" applyProtection="1">
      <alignment horizontal="center" vertical="center" wrapText="1"/>
      <protection/>
    </xf>
    <xf numFmtId="176" fontId="2" fillId="0" borderId="15" xfId="74" applyNumberFormat="1" applyFont="1" applyFill="1" applyBorder="1" applyAlignment="1" applyProtection="1">
      <alignment horizontal="right" vertical="center" wrapText="1"/>
      <protection/>
    </xf>
    <xf numFmtId="4" fontId="1" fillId="0" borderId="0" xfId="74" applyNumberFormat="1" applyFont="1" applyFill="1" applyAlignment="1" applyProtection="1">
      <alignment vertical="center"/>
      <protection/>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10" xfId="20" applyFont="1" applyFill="1" applyBorder="1" applyAlignment="1">
      <alignment horizontal="centerContinuous" vertical="center"/>
      <protection/>
    </xf>
    <xf numFmtId="0" fontId="2" fillId="8" borderId="10" xfId="20" applyNumberFormat="1" applyFont="1" applyFill="1" applyBorder="1" applyAlignment="1" applyProtection="1">
      <alignment horizontal="center" vertical="center" wrapText="1"/>
      <protection/>
    </xf>
    <xf numFmtId="0" fontId="2" fillId="0" borderId="10" xfId="20" applyNumberFormat="1" applyFont="1" applyFill="1" applyBorder="1" applyAlignment="1" applyProtection="1">
      <alignment horizontal="center" vertical="center" wrapText="1"/>
      <protection/>
    </xf>
    <xf numFmtId="0" fontId="2" fillId="8" borderId="10" xfId="20" applyNumberFormat="1" applyFont="1" applyFill="1" applyBorder="1" applyAlignment="1" applyProtection="1">
      <alignment horizontal="centerContinuous" vertical="center"/>
      <protection/>
    </xf>
    <xf numFmtId="0" fontId="2" fillId="8" borderId="10" xfId="20" applyNumberFormat="1" applyFont="1" applyFill="1" applyBorder="1" applyAlignment="1" applyProtection="1">
      <alignment horizontal="center" vertical="center"/>
      <protection/>
    </xf>
    <xf numFmtId="0" fontId="2" fillId="8" borderId="10" xfId="20" applyFont="1" applyFill="1" applyBorder="1" applyAlignment="1">
      <alignment horizontal="center" vertical="center" wrapText="1"/>
      <protection/>
    </xf>
    <xf numFmtId="176" fontId="2" fillId="8" borderId="10" xfId="20" applyNumberFormat="1" applyFont="1" applyFill="1" applyBorder="1" applyAlignment="1">
      <alignment horizontal="right" vertical="center" wrapText="1"/>
      <protection/>
    </xf>
    <xf numFmtId="49" fontId="2" fillId="8" borderId="10" xfId="75" applyNumberFormat="1" applyFont="1" applyFill="1" applyBorder="1" applyAlignment="1">
      <alignment horizontal="center" vertical="center" wrapText="1"/>
      <protection/>
    </xf>
    <xf numFmtId="0" fontId="1" fillId="0" borderId="0" xfId="20" applyFill="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9" xfId="20" applyBorder="1" applyAlignment="1">
      <alignment horizontal="right" vertical="center"/>
      <protection/>
    </xf>
    <xf numFmtId="0" fontId="1" fillId="0" borderId="9" xfId="20" applyFont="1" applyBorder="1" applyAlignment="1">
      <alignment horizontal="right" vertical="center"/>
      <protection/>
    </xf>
    <xf numFmtId="0" fontId="2" fillId="8" borderId="0" xfId="20" applyFont="1" applyFill="1" applyAlignment="1">
      <alignment horizontal="center" vertical="center"/>
      <protection/>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wrapText="1"/>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0" fontId="2" fillId="0" borderId="9" xfId="27" applyFont="1" applyBorder="1" applyAlignment="1">
      <alignment horizontal="left" vertical="center" wrapText="1"/>
      <protection/>
    </xf>
    <xf numFmtId="0" fontId="2" fillId="8" borderId="10"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9" xfId="27" applyFont="1" applyFill="1" applyBorder="1" applyAlignment="1">
      <alignment horizontal="center" vertical="center" wrapText="1"/>
      <protection/>
    </xf>
    <xf numFmtId="0" fontId="2" fillId="8" borderId="17" xfId="27" applyFont="1" applyFill="1" applyBorder="1" applyAlignment="1">
      <alignment horizontal="center" vertical="center" wrapText="1"/>
      <protection/>
    </xf>
    <xf numFmtId="0" fontId="2" fillId="8" borderId="11" xfId="27" applyFont="1" applyFill="1" applyBorder="1" applyAlignment="1">
      <alignment horizontal="center" vertical="center" wrapText="1"/>
      <protection/>
    </xf>
    <xf numFmtId="49" fontId="2" fillId="0" borderId="12" xfId="27" applyNumberFormat="1" applyFont="1" applyFill="1" applyBorder="1" applyAlignment="1" applyProtection="1">
      <alignment horizontal="center" vertical="center" wrapText="1"/>
      <protection/>
    </xf>
    <xf numFmtId="49" fontId="2" fillId="0" borderId="10"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2" xfId="27" applyNumberFormat="1" applyFont="1" applyFill="1" applyBorder="1" applyAlignment="1" applyProtection="1">
      <alignment horizontal="left" vertical="center" wrapText="1"/>
      <protection/>
    </xf>
    <xf numFmtId="176" fontId="2" fillId="0" borderId="10"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2"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8"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8"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4" xfId="27" applyNumberFormat="1" applyFont="1" applyFill="1" applyBorder="1" applyAlignment="1" applyProtection="1">
      <alignment horizontal="center" vertical="center" wrapText="1"/>
      <protection/>
    </xf>
    <xf numFmtId="0" fontId="2" fillId="8" borderId="9" xfId="27" applyNumberFormat="1" applyFont="1" applyFill="1" applyBorder="1" applyAlignment="1" applyProtection="1">
      <alignment horizontal="center" vertical="center" wrapText="1"/>
      <protection/>
    </xf>
    <xf numFmtId="0" fontId="2" fillId="8" borderId="10" xfId="76"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1" fillId="0" borderId="9" xfId="27" applyFont="1" applyBorder="1" applyAlignment="1">
      <alignment horizontal="left" vertical="center" wrapText="1"/>
      <protection/>
    </xf>
    <xf numFmtId="0" fontId="2" fillId="0" borderId="9"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3" xfId="27" applyNumberFormat="1" applyFont="1" applyFill="1" applyBorder="1" applyAlignment="1" applyProtection="1">
      <alignment horizontal="center" vertical="center" wrapText="1"/>
      <protection/>
    </xf>
    <xf numFmtId="0" fontId="1" fillId="8" borderId="13" xfId="27" applyFont="1" applyFill="1" applyBorder="1" applyAlignment="1">
      <alignment horizontal="center" vertical="center" wrapText="1"/>
      <protection/>
    </xf>
    <xf numFmtId="0" fontId="1" fillId="8" borderId="10" xfId="27" applyFont="1" applyFill="1" applyBorder="1" applyAlignment="1">
      <alignment horizontal="center" vertical="center" wrapText="1"/>
      <protection/>
    </xf>
    <xf numFmtId="176" fontId="1" fillId="0" borderId="12" xfId="27" applyNumberFormat="1" applyFont="1" applyFill="1" applyBorder="1" applyAlignment="1" applyProtection="1">
      <alignment horizontal="right" vertical="center" wrapText="1"/>
      <protection/>
    </xf>
    <xf numFmtId="176" fontId="1" fillId="0" borderId="10"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2" fillId="0" borderId="9" xfId="0" applyFont="1" applyFill="1" applyBorder="1" applyAlignment="1">
      <alignment horizontal="left" vertical="center" wrapText="1"/>
    </xf>
    <xf numFmtId="0" fontId="5" fillId="0" borderId="0" xfId="0" applyFont="1" applyBorder="1" applyAlignment="1">
      <alignment vertical="center"/>
    </xf>
    <xf numFmtId="0" fontId="2" fillId="0" borderId="10" xfId="0" applyFont="1" applyBorder="1" applyAlignment="1">
      <alignment horizontal="center" vertical="center" wrapText="1"/>
    </xf>
    <xf numFmtId="4" fontId="2" fillId="0" borderId="10" xfId="0" applyNumberFormat="1" applyFont="1" applyFill="1" applyBorder="1" applyAlignment="1">
      <alignment wrapText="1"/>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5" fillId="0" borderId="0" xfId="61" applyNumberFormat="1" applyFont="1" applyFill="1" applyAlignment="1" applyProtection="1">
      <alignment horizontal="center" vertical="center"/>
      <protection/>
    </xf>
    <xf numFmtId="0" fontId="2" fillId="0" borderId="9" xfId="61" applyFont="1" applyBorder="1" applyAlignment="1">
      <alignment horizontal="left" vertical="center" wrapText="1"/>
      <protection/>
    </xf>
    <xf numFmtId="0" fontId="2" fillId="8" borderId="11" xfId="61" applyFont="1" applyFill="1" applyBorder="1" applyAlignment="1">
      <alignment horizontal="centerContinuous" vertical="center"/>
      <protection/>
    </xf>
    <xf numFmtId="0" fontId="2" fillId="8" borderId="22" xfId="61" applyFont="1" applyFill="1" applyBorder="1" applyAlignment="1">
      <alignment horizontal="centerContinuous" vertical="center"/>
      <protection/>
    </xf>
    <xf numFmtId="0" fontId="2" fillId="8" borderId="12" xfId="61" applyNumberFormat="1" applyFont="1" applyFill="1" applyBorder="1" applyAlignment="1" applyProtection="1">
      <alignment horizontal="center" vertical="center" wrapText="1"/>
      <protection/>
    </xf>
    <xf numFmtId="0" fontId="2" fillId="8" borderId="10" xfId="61" applyNumberFormat="1" applyFont="1" applyFill="1" applyBorder="1" applyAlignment="1" applyProtection="1">
      <alignment horizontal="center" vertical="center" wrapText="1"/>
      <protection/>
    </xf>
    <xf numFmtId="0" fontId="2" fillId="8" borderId="21" xfId="61" applyFont="1" applyFill="1" applyBorder="1" applyAlignment="1">
      <alignment horizontal="centerContinuous" vertical="center"/>
      <protection/>
    </xf>
    <xf numFmtId="0" fontId="2" fillId="8" borderId="12" xfId="61" applyNumberFormat="1" applyFont="1" applyFill="1" applyBorder="1" applyAlignment="1" applyProtection="1">
      <alignment horizontal="center" vertical="center"/>
      <protection/>
    </xf>
    <xf numFmtId="0" fontId="2" fillId="8" borderId="9" xfId="61" applyFont="1" applyFill="1" applyBorder="1" applyAlignment="1">
      <alignment horizontal="center" vertical="center" wrapText="1"/>
      <protection/>
    </xf>
    <xf numFmtId="0" fontId="2" fillId="8" borderId="17" xfId="61" applyFont="1" applyFill="1" applyBorder="1" applyAlignment="1">
      <alignment horizontal="center" vertical="center" wrapText="1"/>
      <protection/>
    </xf>
    <xf numFmtId="0" fontId="2" fillId="8" borderId="11" xfId="61" applyFont="1" applyFill="1" applyBorder="1" applyAlignment="1">
      <alignment horizontal="center" vertical="center" wrapText="1"/>
      <protection/>
    </xf>
    <xf numFmtId="49" fontId="2" fillId="0" borderId="12" xfId="61" applyNumberFormat="1" applyFont="1" applyFill="1" applyBorder="1" applyAlignment="1" applyProtection="1">
      <alignment horizontal="center" vertical="center" wrapText="1"/>
      <protection/>
    </xf>
    <xf numFmtId="49" fontId="2" fillId="0" borderId="10" xfId="61" applyNumberFormat="1" applyFont="1" applyFill="1" applyBorder="1" applyAlignment="1" applyProtection="1">
      <alignment horizontal="center" vertical="center" wrapText="1"/>
      <protection/>
    </xf>
    <xf numFmtId="49" fontId="2" fillId="0" borderId="15" xfId="61" applyNumberFormat="1" applyFont="1" applyFill="1" applyBorder="1" applyAlignment="1" applyProtection="1">
      <alignment horizontal="left" vertical="center" wrapText="1"/>
      <protection/>
    </xf>
    <xf numFmtId="0" fontId="2" fillId="0" borderId="10" xfId="61" applyNumberFormat="1" applyFont="1" applyFill="1" applyBorder="1" applyAlignment="1" applyProtection="1">
      <alignment horizontal="left" vertical="center" wrapText="1"/>
      <protection/>
    </xf>
    <xf numFmtId="176" fontId="2" fillId="0" borderId="15" xfId="61" applyNumberFormat="1" applyFont="1" applyFill="1" applyBorder="1" applyAlignment="1" applyProtection="1">
      <alignment horizontal="right" vertical="center" wrapText="1"/>
      <protection/>
    </xf>
    <xf numFmtId="176" fontId="2" fillId="0" borderId="12" xfId="61" applyNumberFormat="1" applyFont="1" applyFill="1" applyBorder="1" applyAlignment="1" applyProtection="1">
      <alignment horizontal="right" vertical="center" wrapText="1"/>
      <protection/>
    </xf>
    <xf numFmtId="49" fontId="2" fillId="0"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8" fontId="2" fillId="0" borderId="0" xfId="61" applyNumberFormat="1" applyFont="1" applyFill="1" applyAlignment="1">
      <alignment horizontal="center" vertical="center"/>
      <protection/>
    </xf>
    <xf numFmtId="178" fontId="2" fillId="8"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5" xfId="61" applyNumberFormat="1" applyFont="1" applyFill="1" applyBorder="1" applyAlignment="1" applyProtection="1">
      <alignment horizontal="center" vertical="center"/>
      <protection/>
    </xf>
    <xf numFmtId="0" fontId="2" fillId="8" borderId="9" xfId="61" applyNumberFormat="1" applyFont="1" applyFill="1" applyBorder="1" applyAlignment="1" applyProtection="1">
      <alignment horizontal="center" vertical="center" wrapText="1"/>
      <protection/>
    </xf>
    <xf numFmtId="0" fontId="2" fillId="8" borderId="15" xfId="61" applyNumberFormat="1" applyFont="1" applyFill="1" applyBorder="1" applyAlignment="1" applyProtection="1">
      <alignment horizontal="center" vertical="center" wrapText="1"/>
      <protection/>
    </xf>
    <xf numFmtId="176" fontId="2" fillId="0" borderId="10"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8" fontId="2" fillId="8" borderId="0" xfId="61" applyNumberFormat="1" applyFont="1" applyFill="1" applyAlignment="1">
      <alignment vertical="center"/>
      <protection/>
    </xf>
    <xf numFmtId="0" fontId="1" fillId="0" borderId="9" xfId="61" applyFont="1" applyBorder="1" applyAlignment="1">
      <alignment horizontal="left" vertical="center" wrapText="1"/>
      <protection/>
    </xf>
    <xf numFmtId="0" fontId="2" fillId="0" borderId="9"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3" xfId="61" applyNumberFormat="1" applyFont="1" applyFill="1" applyBorder="1" applyAlignment="1" applyProtection="1">
      <alignment horizontal="center" vertical="center"/>
      <protection/>
    </xf>
    <xf numFmtId="0" fontId="1" fillId="8" borderId="21" xfId="61" applyFont="1" applyFill="1" applyBorder="1" applyAlignment="1">
      <alignment horizontal="center" vertical="center" wrapText="1"/>
      <protection/>
    </xf>
    <xf numFmtId="0" fontId="1" fillId="8" borderId="10" xfId="61" applyFont="1" applyFill="1" applyBorder="1" applyAlignment="1">
      <alignment horizontal="center" vertical="center" wrapText="1"/>
      <protection/>
    </xf>
    <xf numFmtId="0" fontId="1" fillId="8" borderId="16" xfId="61" applyFont="1" applyFill="1" applyBorder="1" applyAlignment="1" applyProtection="1">
      <alignment horizontal="center" vertical="center" wrapText="1"/>
      <protection locked="0"/>
    </xf>
    <xf numFmtId="0" fontId="1" fillId="8" borderId="20" xfId="61" applyFont="1" applyFill="1" applyBorder="1" applyAlignment="1">
      <alignment horizontal="center" vertical="center" wrapText="1"/>
      <protection/>
    </xf>
    <xf numFmtId="176" fontId="1" fillId="0" borderId="12" xfId="61" applyNumberFormat="1" applyFont="1" applyFill="1" applyBorder="1" applyAlignment="1" applyProtection="1">
      <alignment horizontal="right" vertical="center" wrapText="1"/>
      <protection/>
    </xf>
    <xf numFmtId="176" fontId="1" fillId="0" borderId="10" xfId="61" applyNumberFormat="1" applyFont="1" applyFill="1" applyBorder="1" applyAlignment="1" applyProtection="1">
      <alignment horizontal="right" vertical="center" wrapText="1"/>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8" applyFill="1">
      <alignment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wrapText="1"/>
      <protection/>
    </xf>
    <xf numFmtId="0" fontId="2" fillId="0" borderId="0" xfId="78" applyFont="1" applyAlignment="1">
      <alignment vertical="center"/>
      <protection/>
    </xf>
    <xf numFmtId="0" fontId="2" fillId="0" borderId="0" xfId="78" applyFont="1" applyAlignment="1">
      <alignment vertical="center" wrapText="1"/>
      <protection/>
    </xf>
    <xf numFmtId="0" fontId="2" fillId="0" borderId="9" xfId="78" applyFont="1" applyBorder="1" applyAlignment="1">
      <alignment horizontal="left" vertical="center" wrapText="1"/>
      <protection/>
    </xf>
    <xf numFmtId="0" fontId="2" fillId="0" borderId="0" xfId="78" applyFont="1" applyAlignment="1">
      <alignment horizontal="left" vertical="center" wrapText="1"/>
      <protection/>
    </xf>
    <xf numFmtId="0" fontId="2" fillId="8" borderId="10" xfId="78" applyFont="1" applyFill="1" applyBorder="1" applyAlignment="1">
      <alignment horizontal="center" vertical="center" wrapText="1"/>
      <protection/>
    </xf>
    <xf numFmtId="49" fontId="2" fillId="8" borderId="10" xfId="78" applyNumberFormat="1" applyFont="1" applyFill="1" applyBorder="1" applyAlignment="1" applyProtection="1">
      <alignment horizontal="center" vertical="center" wrapText="1"/>
      <protection/>
    </xf>
    <xf numFmtId="0" fontId="2" fillId="8" borderId="12" xfId="78" applyFont="1" applyFill="1" applyBorder="1" applyAlignment="1">
      <alignment horizontal="center" vertical="center" wrapText="1"/>
      <protection/>
    </xf>
    <xf numFmtId="0" fontId="2" fillId="8" borderId="10" xfId="78" applyNumberFormat="1" applyFont="1" applyFill="1" applyBorder="1" applyAlignment="1" applyProtection="1">
      <alignment horizontal="center" vertical="center" wrapText="1"/>
      <protection/>
    </xf>
    <xf numFmtId="0" fontId="2" fillId="8" borderId="13" xfId="78" applyFont="1" applyFill="1" applyBorder="1" applyAlignment="1">
      <alignment horizontal="center" vertical="center" wrapText="1"/>
      <protection/>
    </xf>
    <xf numFmtId="0" fontId="2" fillId="8" borderId="14" xfId="78" applyFont="1" applyFill="1" applyBorder="1" applyAlignment="1">
      <alignment horizontal="center" vertical="center" wrapText="1"/>
      <protection/>
    </xf>
    <xf numFmtId="0" fontId="2" fillId="8" borderId="11" xfId="78" applyFont="1" applyFill="1" applyBorder="1" applyAlignment="1">
      <alignment horizontal="center" vertical="center" wrapText="1"/>
      <protection/>
    </xf>
    <xf numFmtId="176" fontId="2" fillId="0" borderId="15" xfId="78" applyNumberFormat="1" applyFont="1" applyFill="1" applyBorder="1" applyAlignment="1" applyProtection="1">
      <alignment horizontal="right" vertical="center" wrapText="1"/>
      <protection/>
    </xf>
    <xf numFmtId="176" fontId="2" fillId="0" borderId="10" xfId="78" applyNumberFormat="1" applyFont="1" applyFill="1" applyBorder="1" applyAlignment="1" applyProtection="1">
      <alignment horizontal="right" vertical="center" wrapText="1"/>
      <protection/>
    </xf>
    <xf numFmtId="177" fontId="2" fillId="0" borderId="10" xfId="70" applyNumberFormat="1" applyFont="1" applyFill="1" applyBorder="1" applyAlignment="1" applyProtection="1">
      <alignment horizontal="right" vertical="center"/>
      <protection locked="0"/>
    </xf>
    <xf numFmtId="0" fontId="2" fillId="8" borderId="11" xfId="78" applyFont="1" applyFill="1" applyBorder="1" applyAlignment="1">
      <alignment horizontal="right" vertical="center" wrapText="1"/>
      <protection/>
    </xf>
    <xf numFmtId="0" fontId="2" fillId="8" borderId="22" xfId="78" applyFont="1" applyFill="1" applyBorder="1" applyAlignment="1">
      <alignment horizontal="left" vertical="center" wrapText="1"/>
      <protection/>
    </xf>
    <xf numFmtId="0" fontId="2" fillId="8" borderId="22" xfId="78" applyFont="1" applyFill="1" applyBorder="1" applyAlignment="1">
      <alignment horizontal="center" vertical="center" wrapText="1"/>
      <protection/>
    </xf>
    <xf numFmtId="0" fontId="2" fillId="0" borderId="10" xfId="70" applyFont="1" applyFill="1" applyBorder="1" applyAlignment="1" applyProtection="1">
      <alignment vertical="center"/>
      <protection locked="0"/>
    </xf>
    <xf numFmtId="0" fontId="2" fillId="8" borderId="22" xfId="78" applyFont="1" applyFill="1" applyBorder="1" applyAlignment="1">
      <alignment horizontal="right" vertical="center" wrapText="1"/>
      <protection/>
    </xf>
    <xf numFmtId="49" fontId="2" fillId="0" borderId="12" xfId="78" applyNumberFormat="1" applyFont="1" applyFill="1" applyBorder="1" applyAlignment="1" applyProtection="1">
      <alignment horizontal="left" vertical="center" wrapText="1"/>
      <protection locked="0"/>
    </xf>
    <xf numFmtId="49" fontId="2" fillId="0" borderId="12" xfId="78" applyNumberFormat="1" applyFont="1" applyFill="1" applyBorder="1" applyAlignment="1" applyProtection="1">
      <alignment horizontal="center" vertical="center"/>
      <protection locked="0"/>
    </xf>
    <xf numFmtId="176" fontId="2" fillId="0" borderId="12" xfId="78" applyNumberFormat="1" applyFont="1" applyFill="1" applyBorder="1" applyAlignment="1" applyProtection="1">
      <alignment horizontal="right" vertical="center" wrapText="1"/>
      <protection locked="0"/>
    </xf>
    <xf numFmtId="0" fontId="2" fillId="0" borderId="0" xfId="78" applyFont="1" applyAlignment="1">
      <alignment horizontal="centerContinuous" vertical="center"/>
      <protection/>
    </xf>
    <xf numFmtId="0" fontId="2" fillId="0" borderId="0" xfId="78" applyFont="1" applyFill="1" applyAlignment="1">
      <alignment horizontal="centerContinuous" vertical="center"/>
      <protection/>
    </xf>
    <xf numFmtId="0" fontId="2" fillId="0" borderId="0" xfId="78" applyNumberFormat="1" applyFont="1" applyFill="1" applyAlignment="1" applyProtection="1">
      <alignment vertical="center" wrapText="1"/>
      <protection/>
    </xf>
    <xf numFmtId="0" fontId="2" fillId="0" borderId="0" xfId="78" applyNumberFormat="1" applyFont="1" applyFill="1" applyAlignment="1" applyProtection="1">
      <alignment horizontal="right" vertical="center"/>
      <protection/>
    </xf>
    <xf numFmtId="0" fontId="2" fillId="0" borderId="9" xfId="78" applyNumberFormat="1" applyFont="1" applyFill="1" applyBorder="1" applyAlignment="1" applyProtection="1">
      <alignment wrapText="1"/>
      <protection/>
    </xf>
    <xf numFmtId="0" fontId="2" fillId="0" borderId="9" xfId="78" applyNumberFormat="1" applyFont="1" applyFill="1" applyBorder="1" applyAlignment="1" applyProtection="1">
      <alignment horizontal="right" vertical="center" wrapText="1"/>
      <protection/>
    </xf>
    <xf numFmtId="0" fontId="2" fillId="8" borderId="19" xfId="78" applyFont="1" applyFill="1" applyBorder="1" applyAlignment="1">
      <alignment horizontal="center" vertical="center" wrapText="1"/>
      <protection/>
    </xf>
    <xf numFmtId="0" fontId="2" fillId="8" borderId="12" xfId="78" applyNumberFormat="1" applyFont="1" applyFill="1" applyBorder="1" applyAlignment="1" applyProtection="1">
      <alignment horizontal="center" vertical="center" wrapText="1"/>
      <protection/>
    </xf>
    <xf numFmtId="0" fontId="2" fillId="8" borderId="10" xfId="78" applyNumberFormat="1" applyFont="1" applyFill="1" applyBorder="1" applyAlignment="1" applyProtection="1">
      <alignment horizontal="center" vertical="center"/>
      <protection/>
    </xf>
    <xf numFmtId="0" fontId="1" fillId="8" borderId="11" xfId="78" applyFill="1" applyBorder="1" applyAlignment="1">
      <alignment horizontal="right" vertical="center"/>
      <protection/>
    </xf>
    <xf numFmtId="0" fontId="2" fillId="8" borderId="10" xfId="78" applyFont="1" applyFill="1" applyBorder="1" applyAlignment="1">
      <alignment horizontal="center" vertical="center"/>
      <protection/>
    </xf>
    <xf numFmtId="0" fontId="2" fillId="8" borderId="11" xfId="78" applyFont="1" applyFill="1" applyBorder="1" applyAlignment="1">
      <alignment horizontal="right" vertical="center" wrapText="1"/>
      <protection/>
    </xf>
    <xf numFmtId="0" fontId="1" fillId="8" borderId="23" xfId="78" applyFill="1" applyBorder="1" applyAlignment="1">
      <alignment horizontal="right" vertical="center"/>
      <protection/>
    </xf>
    <xf numFmtId="176" fontId="2" fillId="0" borderId="10" xfId="78" applyNumberFormat="1" applyFont="1" applyFill="1" applyBorder="1" applyAlignment="1" applyProtection="1">
      <alignment horizontal="right" vertical="center" wrapText="1"/>
      <protection locked="0"/>
    </xf>
    <xf numFmtId="176" fontId="1" fillId="0" borderId="15" xfId="78" applyNumberFormat="1" applyFont="1" applyFill="1" applyBorder="1" applyAlignment="1" applyProtection="1">
      <alignment horizontal="right" vertical="center" wrapText="1"/>
      <protection locked="0"/>
    </xf>
    <xf numFmtId="176" fontId="2" fillId="0" borderId="10" xfId="78" applyNumberFormat="1" applyFont="1" applyFill="1" applyBorder="1" applyAlignment="1" applyProtection="1">
      <alignment horizontal="center" vertical="center" wrapText="1"/>
      <protection locked="0"/>
    </xf>
    <xf numFmtId="49" fontId="2" fillId="8" borderId="0" xfId="79" applyNumberFormat="1" applyFont="1" applyFill="1" applyAlignment="1">
      <alignment vertical="center"/>
      <protection/>
    </xf>
    <xf numFmtId="0" fontId="2" fillId="0" borderId="10" xfId="0" applyFont="1" applyBorder="1" applyAlignment="1">
      <alignment horizontal="center" vertical="center"/>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wrapText="1"/>
      <protection/>
    </xf>
    <xf numFmtId="176" fontId="2" fillId="0" borderId="10" xfId="0" applyNumberFormat="1" applyFont="1" applyFill="1" applyBorder="1" applyAlignment="1" applyProtection="1">
      <alignment horizontal="right" vertical="center" wrapText="1"/>
      <protection/>
    </xf>
    <xf numFmtId="0" fontId="0" fillId="0" borderId="9" xfId="0" applyBorder="1" applyAlignment="1">
      <alignment horizontal="center"/>
    </xf>
    <xf numFmtId="0" fontId="1"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1" fillId="0" borderId="0" xfId="53">
      <alignment vertical="center"/>
      <protection/>
    </xf>
    <xf numFmtId="0" fontId="5"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10" xfId="53" applyFont="1" applyFill="1" applyBorder="1" applyAlignment="1">
      <alignment horizontal="center" vertical="center" wrapText="1"/>
      <protection/>
    </xf>
    <xf numFmtId="0" fontId="2" fillId="8" borderId="10" xfId="53" applyNumberFormat="1" applyFont="1" applyFill="1" applyBorder="1" applyAlignment="1" applyProtection="1">
      <alignment horizontal="center" vertical="center" wrapText="1"/>
      <protection/>
    </xf>
    <xf numFmtId="0" fontId="2" fillId="8" borderId="10" xfId="53" applyNumberFormat="1" applyFont="1" applyFill="1" applyBorder="1" applyAlignment="1" applyProtection="1">
      <alignment horizontal="center" vertical="center"/>
      <protection/>
    </xf>
    <xf numFmtId="0" fontId="2" fillId="8" borderId="11" xfId="53" applyFont="1" applyFill="1" applyBorder="1" applyAlignment="1">
      <alignment horizontal="center" vertical="center" wrapText="1"/>
      <protection/>
    </xf>
    <xf numFmtId="176" fontId="2" fillId="0" borderId="10" xfId="53" applyNumberFormat="1" applyFont="1" applyFill="1" applyBorder="1" applyAlignment="1">
      <alignment horizontal="right" vertical="center" wrapText="1"/>
      <protection/>
    </xf>
    <xf numFmtId="177" fontId="2" fillId="0" borderId="10" xfId="55" applyNumberFormat="1" applyFont="1" applyFill="1" applyBorder="1" applyAlignment="1">
      <alignment horizontal="right" vertical="center" wrapText="1"/>
      <protection/>
    </xf>
    <xf numFmtId="0" fontId="2" fillId="8" borderId="10" xfId="53" applyFont="1" applyFill="1" applyBorder="1" applyAlignment="1">
      <alignment horizontal="right" vertical="center" wrapText="1"/>
      <protection/>
    </xf>
    <xf numFmtId="177" fontId="2" fillId="0" borderId="10" xfId="55" applyNumberFormat="1" applyFont="1" applyFill="1" applyBorder="1" applyAlignment="1" applyProtection="1">
      <alignment horizontal="right" vertical="center" wrapText="1"/>
      <protection locked="0"/>
    </xf>
    <xf numFmtId="176" fontId="1" fillId="0" borderId="10" xfId="53" applyNumberFormat="1" applyFill="1" applyBorder="1" applyAlignment="1" applyProtection="1">
      <alignment horizontal="right" vertical="center" wrapText="1"/>
      <protection locked="0"/>
    </xf>
    <xf numFmtId="0" fontId="2" fillId="0" borderId="9" xfId="53" applyNumberFormat="1" applyFont="1" applyFill="1" applyBorder="1" applyAlignment="1" applyProtection="1">
      <alignment horizontal="right" vertical="center"/>
      <protection/>
    </xf>
    <xf numFmtId="0" fontId="2" fillId="8" borderId="11" xfId="53" applyFont="1" applyFill="1" applyBorder="1" applyAlignment="1">
      <alignment horizontal="right" vertical="center" wrapText="1"/>
      <protection/>
    </xf>
    <xf numFmtId="179"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4" fontId="2" fillId="0" borderId="14"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72" applyFont="1" applyFill="1" applyAlignment="1">
      <alignment horizontal="centerContinuous" vertical="center"/>
      <protection/>
    </xf>
    <xf numFmtId="0" fontId="2" fillId="0" borderId="0" xfId="72" applyFont="1" applyAlignment="1">
      <alignment horizontal="centerContinuous" vertical="center"/>
      <protection/>
    </xf>
    <xf numFmtId="0" fontId="2" fillId="0" borderId="0" xfId="72" applyFont="1" applyAlignment="1">
      <alignment horizontal="right" vertical="center" wrapText="1"/>
      <protection/>
    </xf>
    <xf numFmtId="0" fontId="5" fillId="0" borderId="0" xfId="72" applyNumberFormat="1" applyFont="1" applyFill="1" applyAlignment="1" applyProtection="1">
      <alignment horizontal="center" vertical="center"/>
      <protection/>
    </xf>
    <xf numFmtId="0" fontId="2" fillId="0" borderId="0" xfId="72" applyFont="1" applyAlignment="1">
      <alignment horizontal="left" vertical="center" wrapText="1"/>
      <protection/>
    </xf>
    <xf numFmtId="0" fontId="2" fillId="8" borderId="10" xfId="72" applyFont="1" applyFill="1" applyBorder="1" applyAlignment="1">
      <alignment horizontal="center" vertical="center" wrapText="1"/>
      <protection/>
    </xf>
    <xf numFmtId="0" fontId="2" fillId="8" borderId="10" xfId="72" applyNumberFormat="1" applyFont="1" applyFill="1" applyBorder="1" applyAlignment="1" applyProtection="1">
      <alignment horizontal="center" vertical="center" wrapText="1"/>
      <protection/>
    </xf>
    <xf numFmtId="49" fontId="2" fillId="8" borderId="10" xfId="76" applyNumberFormat="1" applyFont="1" applyFill="1" applyBorder="1" applyAlignment="1" applyProtection="1">
      <alignment horizontal="center" vertical="center" wrapText="1"/>
      <protection/>
    </xf>
    <xf numFmtId="177" fontId="2" fillId="8" borderId="10" xfId="72" applyNumberFormat="1" applyFont="1" applyFill="1" applyBorder="1" applyAlignment="1">
      <alignment horizontal="right" vertical="center" wrapText="1"/>
      <protection/>
    </xf>
    <xf numFmtId="177" fontId="2" fillId="0" borderId="10" xfId="72" applyNumberFormat="1" applyFont="1" applyFill="1" applyBorder="1" applyAlignment="1" applyProtection="1">
      <alignment horizontal="right" vertical="center" wrapText="1"/>
      <protection/>
    </xf>
    <xf numFmtId="177" fontId="2" fillId="0" borderId="10" xfId="70" applyNumberFormat="1" applyFont="1" applyFill="1" applyBorder="1" applyAlignment="1" applyProtection="1">
      <alignment horizontal="right" vertical="center" wrapText="1"/>
      <protection locked="0"/>
    </xf>
    <xf numFmtId="49" fontId="2" fillId="0" borderId="10" xfId="72" applyNumberFormat="1" applyFont="1" applyFill="1" applyBorder="1" applyAlignment="1" applyProtection="1">
      <alignment horizontal="center" vertical="center"/>
      <protection/>
    </xf>
    <xf numFmtId="177" fontId="2" fillId="0" borderId="10" xfId="72" applyNumberFormat="1" applyFont="1" applyFill="1" applyBorder="1" applyAlignment="1" applyProtection="1">
      <alignment horizontal="center" vertical="center" wrapText="1"/>
      <protection/>
    </xf>
    <xf numFmtId="177" fontId="2" fillId="0" borderId="10" xfId="72" applyNumberFormat="1" applyFont="1" applyFill="1" applyBorder="1" applyAlignment="1">
      <alignment horizontal="center" vertical="center"/>
      <protection/>
    </xf>
    <xf numFmtId="177" fontId="2" fillId="0" borderId="10" xfId="72" applyNumberFormat="1" applyFont="1" applyFill="1" applyBorder="1" applyAlignment="1" applyProtection="1">
      <alignment horizontal="right" vertical="center" wrapText="1"/>
      <protection locked="0"/>
    </xf>
    <xf numFmtId="0" fontId="2" fillId="0" borderId="0" xfId="72" applyNumberFormat="1" applyFont="1" applyFill="1" applyAlignment="1" applyProtection="1">
      <alignment horizontal="right" vertical="center" wrapText="1"/>
      <protection/>
    </xf>
    <xf numFmtId="0" fontId="2" fillId="0" borderId="9" xfId="72" applyNumberFormat="1" applyFont="1" applyFill="1" applyBorder="1" applyAlignment="1" applyProtection="1">
      <alignment horizontal="right" vertical="center" wrapText="1"/>
      <protection/>
    </xf>
    <xf numFmtId="0" fontId="5" fillId="0" borderId="0" xfId="0" applyFont="1" applyAlignment="1">
      <alignment horizontal="center"/>
    </xf>
    <xf numFmtId="177" fontId="2"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0" xfId="39" applyFont="1" applyAlignment="1">
      <alignment horizontal="left" vertical="center" wrapText="1"/>
      <protection/>
    </xf>
    <xf numFmtId="0" fontId="2" fillId="8" borderId="10" xfId="39" applyFont="1" applyFill="1" applyBorder="1" applyAlignment="1">
      <alignment horizontal="center" vertical="center" wrapText="1"/>
      <protection/>
    </xf>
    <xf numFmtId="0" fontId="2" fillId="8" borderId="10" xfId="39" applyNumberFormat="1" applyFont="1" applyFill="1" applyBorder="1" applyAlignment="1" applyProtection="1">
      <alignment horizontal="center" vertical="center" wrapText="1"/>
      <protection/>
    </xf>
    <xf numFmtId="0" fontId="2" fillId="8" borderId="10" xfId="39" applyNumberFormat="1" applyFont="1" applyFill="1" applyBorder="1" applyAlignment="1" applyProtection="1">
      <alignment horizontal="center" vertical="center"/>
      <protection/>
    </xf>
    <xf numFmtId="0" fontId="2" fillId="8" borderId="10" xfId="75" applyFont="1" applyFill="1" applyBorder="1" applyAlignment="1" applyProtection="1">
      <alignment horizontal="center" vertical="center" wrapText="1"/>
      <protection locked="0"/>
    </xf>
    <xf numFmtId="49" fontId="2" fillId="8" borderId="10" xfId="76" applyNumberFormat="1" applyFont="1" applyFill="1" applyBorder="1" applyAlignment="1" applyProtection="1">
      <alignment horizontal="center" vertical="center" wrapText="1"/>
      <protection locked="0"/>
    </xf>
    <xf numFmtId="177" fontId="2" fillId="0" borderId="10" xfId="39" applyNumberFormat="1" applyFont="1" applyFill="1" applyBorder="1" applyAlignment="1" applyProtection="1">
      <alignment horizontal="right" vertical="center" wrapText="1"/>
      <protection/>
    </xf>
    <xf numFmtId="0" fontId="2" fillId="0" borderId="10" xfId="75" applyFont="1" applyFill="1" applyBorder="1" applyAlignment="1">
      <alignment horizontal="center" vertical="center" wrapText="1"/>
      <protection/>
    </xf>
    <xf numFmtId="49" fontId="2" fillId="0" borderId="10" xfId="39" applyNumberFormat="1"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2" fillId="0" borderId="0" xfId="39" applyFont="1" applyFill="1" applyAlignment="1">
      <alignment horizontal="centerContinuous" vertical="center"/>
      <protection/>
    </xf>
    <xf numFmtId="179" fontId="2" fillId="0" borderId="0" xfId="39" applyNumberFormat="1" applyFont="1" applyFill="1" applyAlignment="1">
      <alignment horizontal="centerContinuous" vertical="center"/>
      <protection/>
    </xf>
    <xf numFmtId="0" fontId="1" fillId="8" borderId="10" xfId="86" applyFont="1" applyFill="1" applyBorder="1" applyAlignment="1">
      <alignment horizontal="center" vertical="center" wrapText="1"/>
      <protection/>
    </xf>
    <xf numFmtId="0" fontId="1" fillId="0" borderId="0" xfId="39" applyFill="1">
      <alignment vertical="center"/>
      <protection/>
    </xf>
    <xf numFmtId="0" fontId="1" fillId="8" borderId="11" xfId="86" applyFont="1" applyFill="1" applyBorder="1" applyAlignment="1">
      <alignment horizontal="center" vertical="center" wrapText="1"/>
      <protection/>
    </xf>
    <xf numFmtId="0" fontId="1" fillId="8" borderId="17" xfId="86" applyFont="1" applyFill="1" applyBorder="1" applyAlignment="1">
      <alignment horizontal="center" vertical="center" wrapText="1"/>
      <protection/>
    </xf>
    <xf numFmtId="0" fontId="1" fillId="8" borderId="14" xfId="86"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9"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7" fontId="4" fillId="0" borderId="10" xfId="70" applyNumberFormat="1" applyFont="1" applyFill="1" applyBorder="1" applyAlignment="1" applyProtection="1">
      <alignment horizontal="right" vertical="center" wrapText="1"/>
      <protection locked="0"/>
    </xf>
    <xf numFmtId="177" fontId="2" fillId="0" borderId="10" xfId="39" applyNumberFormat="1" applyFont="1" applyFill="1" applyBorder="1" applyAlignment="1" applyProtection="1">
      <alignment horizontal="right" vertical="center" wrapText="1"/>
      <protection locked="0"/>
    </xf>
    <xf numFmtId="180" fontId="2" fillId="0" borderId="0" xfId="39" applyNumberFormat="1" applyFont="1" applyFill="1" applyAlignment="1">
      <alignment horizontal="right" vertical="center"/>
      <protection/>
    </xf>
    <xf numFmtId="0" fontId="2" fillId="8" borderId="0" xfId="76" applyFont="1" applyFill="1" applyAlignment="1">
      <alignment vertical="center"/>
      <protection/>
    </xf>
    <xf numFmtId="0" fontId="1" fillId="0" borderId="0" xfId="76" applyFill="1" applyAlignment="1">
      <alignment vertical="center"/>
      <protection/>
    </xf>
    <xf numFmtId="181" fontId="2" fillId="8" borderId="0" xfId="76" applyNumberFormat="1" applyFont="1" applyFill="1" applyAlignment="1">
      <alignment horizontal="center" vertical="center"/>
      <protection/>
    </xf>
    <xf numFmtId="182" fontId="2" fillId="8" borderId="0" xfId="76" applyNumberFormat="1" applyFont="1" applyFill="1" applyAlignment="1">
      <alignment horizontal="center" vertical="center"/>
      <protection/>
    </xf>
    <xf numFmtId="49" fontId="2" fillId="8" borderId="0" xfId="76" applyNumberFormat="1" applyFont="1" applyFill="1" applyAlignment="1">
      <alignment horizontal="center" vertical="center"/>
      <protection/>
    </xf>
    <xf numFmtId="0" fontId="2" fillId="8" borderId="0" xfId="76" applyFont="1" applyFill="1" applyAlignment="1">
      <alignment horizontal="left" vertical="center"/>
      <protection/>
    </xf>
    <xf numFmtId="178" fontId="2" fillId="8" borderId="0" xfId="76" applyNumberFormat="1" applyFont="1" applyFill="1" applyAlignment="1">
      <alignment horizontal="center" vertical="center"/>
      <protection/>
    </xf>
    <xf numFmtId="0" fontId="2" fillId="8" borderId="0" xfId="76" applyFont="1" applyFill="1" applyAlignment="1">
      <alignment horizontal="center" vertical="center"/>
      <protection/>
    </xf>
    <xf numFmtId="0" fontId="1" fillId="0" borderId="0" xfId="76">
      <alignment vertical="center"/>
      <protection/>
    </xf>
    <xf numFmtId="0" fontId="2" fillId="0" borderId="0" xfId="76" applyFont="1" applyAlignment="1">
      <alignment horizontal="center" vertical="center" wrapText="1"/>
      <protection/>
    </xf>
    <xf numFmtId="0" fontId="5" fillId="0" borderId="0" xfId="76" applyNumberFormat="1" applyFont="1" applyFill="1" applyAlignment="1" applyProtection="1">
      <alignment horizontal="center" vertical="center"/>
      <protection/>
    </xf>
    <xf numFmtId="0" fontId="2" fillId="8" borderId="10" xfId="76" applyFont="1" applyFill="1" applyBorder="1" applyAlignment="1">
      <alignment horizontal="centerContinuous" vertical="center"/>
      <protection/>
    </xf>
    <xf numFmtId="0" fontId="2" fillId="8" borderId="10" xfId="76" applyNumberFormat="1" applyFont="1" applyFill="1" applyBorder="1" applyAlignment="1" applyProtection="1">
      <alignment horizontal="centerContinuous" vertical="center"/>
      <protection/>
    </xf>
    <xf numFmtId="177" fontId="2" fillId="8" borderId="22" xfId="76" applyNumberFormat="1" applyFont="1" applyFill="1" applyBorder="1" applyAlignment="1">
      <alignment horizontal="right" vertical="center" wrapText="1"/>
      <protection/>
    </xf>
    <xf numFmtId="177" fontId="2" fillId="0" borderId="12" xfId="76" applyNumberFormat="1" applyFont="1" applyFill="1" applyBorder="1" applyAlignment="1" applyProtection="1">
      <alignment horizontal="right" vertical="center" wrapText="1"/>
      <protection/>
    </xf>
    <xf numFmtId="181" fontId="2" fillId="0" borderId="0" xfId="76" applyNumberFormat="1" applyFont="1" applyFill="1" applyAlignment="1">
      <alignment horizontal="center" vertical="center"/>
      <protection/>
    </xf>
    <xf numFmtId="182" fontId="2" fillId="0" borderId="0" xfId="76" applyNumberFormat="1" applyFont="1" applyFill="1" applyAlignment="1">
      <alignment horizontal="center" vertical="center"/>
      <protection/>
    </xf>
    <xf numFmtId="49" fontId="2" fillId="0" borderId="0" xfId="76" applyNumberFormat="1" applyFont="1" applyFill="1" applyAlignment="1">
      <alignment horizontal="center" vertical="center"/>
      <protection/>
    </xf>
    <xf numFmtId="0" fontId="2" fillId="0" borderId="0" xfId="76" applyFont="1" applyFill="1" applyAlignment="1">
      <alignment horizontal="left" vertical="center"/>
      <protection/>
    </xf>
    <xf numFmtId="178" fontId="2" fillId="0" borderId="0" xfId="76" applyNumberFormat="1" applyFont="1" applyFill="1" applyAlignment="1">
      <alignment horizontal="center" vertical="center"/>
      <protection/>
    </xf>
    <xf numFmtId="177" fontId="2" fillId="8" borderId="10" xfId="76" applyNumberFormat="1" applyFont="1" applyFill="1" applyBorder="1" applyAlignment="1">
      <alignment horizontal="right" vertical="center" wrapText="1"/>
      <protection/>
    </xf>
    <xf numFmtId="177" fontId="2" fillId="0" borderId="10" xfId="76" applyNumberFormat="1" applyFont="1" applyFill="1" applyBorder="1" applyAlignment="1" applyProtection="1">
      <alignment horizontal="right" vertical="center" wrapText="1"/>
      <protection/>
    </xf>
    <xf numFmtId="0" fontId="2" fillId="0" borderId="0" xfId="76" applyFont="1" applyFill="1" applyAlignment="1">
      <alignment horizontal="center" vertical="center"/>
      <protection/>
    </xf>
    <xf numFmtId="0" fontId="2" fillId="8" borderId="11" xfId="76" applyNumberFormat="1" applyFont="1" applyFill="1" applyBorder="1" applyAlignment="1" applyProtection="1">
      <alignment horizontal="center" vertical="center" wrapText="1"/>
      <protection/>
    </xf>
    <xf numFmtId="0" fontId="2" fillId="8" borderId="17" xfId="76" applyNumberFormat="1" applyFont="1" applyFill="1" applyBorder="1" applyAlignment="1" applyProtection="1">
      <alignment horizontal="center" vertical="center" wrapText="1"/>
      <protection/>
    </xf>
    <xf numFmtId="0" fontId="2" fillId="8" borderId="14"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180" fontId="2" fillId="8" borderId="10" xfId="75" applyNumberFormat="1" applyFont="1" applyFill="1" applyBorder="1" applyAlignment="1">
      <alignment horizontal="right" vertical="center" wrapText="1"/>
      <protection/>
    </xf>
    <xf numFmtId="180" fontId="2" fillId="8" borderId="12" xfId="76" applyNumberFormat="1" applyFont="1" applyFill="1" applyBorder="1" applyAlignment="1" applyProtection="1">
      <alignment horizontal="right" vertical="center" wrapText="1"/>
      <protection/>
    </xf>
    <xf numFmtId="181" fontId="2" fillId="0" borderId="10" xfId="76" applyNumberFormat="1" applyFont="1" applyFill="1" applyBorder="1" applyAlignment="1">
      <alignment horizontal="center" vertical="center"/>
      <protection/>
    </xf>
    <xf numFmtId="0" fontId="2" fillId="0" borderId="10" xfId="76" applyFont="1" applyFill="1" applyBorder="1" applyAlignment="1">
      <alignment horizontal="center" vertical="center"/>
      <protection/>
    </xf>
    <xf numFmtId="178" fontId="2" fillId="0" borderId="10" xfId="76" applyNumberFormat="1" applyFont="1" applyFill="1" applyBorder="1" applyAlignment="1">
      <alignment horizontal="right" vertical="center"/>
      <protection/>
    </xf>
    <xf numFmtId="178" fontId="2" fillId="8" borderId="10" xfId="76" applyNumberFormat="1" applyFont="1" applyFill="1" applyBorder="1" applyAlignment="1">
      <alignment horizontal="right" vertical="center"/>
      <protection/>
    </xf>
    <xf numFmtId="0" fontId="2" fillId="8" borderId="10" xfId="76"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180" fontId="2" fillId="8" borderId="10" xfId="76" applyNumberFormat="1" applyFont="1" applyFill="1" applyBorder="1" applyAlignment="1" applyProtection="1">
      <alignment horizontal="right" vertical="center" wrapText="1"/>
      <protection/>
    </xf>
    <xf numFmtId="180" fontId="2" fillId="8" borderId="10" xfId="76" applyNumberFormat="1" applyFont="1" applyFill="1" applyBorder="1" applyAlignment="1" applyProtection="1">
      <alignment horizontal="right" vertical="center" wrapText="1"/>
      <protection locked="0"/>
    </xf>
    <xf numFmtId="180" fontId="2" fillId="0" borderId="10" xfId="76" applyNumberFormat="1" applyFont="1" applyFill="1" applyBorder="1" applyAlignment="1" applyProtection="1">
      <alignment horizontal="right" vertical="center" wrapText="1"/>
      <protection locked="0"/>
    </xf>
    <xf numFmtId="4" fontId="2" fillId="0" borderId="10" xfId="76" applyNumberFormat="1" applyFont="1" applyFill="1" applyBorder="1" applyAlignment="1" applyProtection="1">
      <alignment horizontal="right" vertical="center"/>
      <protection/>
    </xf>
    <xf numFmtId="0" fontId="2" fillId="0" borderId="10" xfId="76" applyFont="1" applyFill="1" applyBorder="1" applyAlignment="1">
      <alignment horizontal="right" vertical="center"/>
      <protection/>
    </xf>
    <xf numFmtId="0" fontId="2" fillId="0" borderId="9" xfId="76" applyNumberFormat="1" applyFont="1" applyFill="1" applyBorder="1" applyAlignment="1" applyProtection="1">
      <alignment vertical="center"/>
      <protection/>
    </xf>
    <xf numFmtId="0" fontId="2" fillId="8" borderId="10" xfId="76" applyFont="1" applyFill="1" applyBorder="1" applyAlignment="1">
      <alignment horizontal="center" vertical="center"/>
      <protection/>
    </xf>
    <xf numFmtId="176" fontId="1" fillId="0" borderId="10" xfId="76" applyNumberFormat="1" applyFont="1" applyFill="1" applyBorder="1" applyAlignment="1" applyProtection="1">
      <alignment horizontal="right" vertical="center" wrapText="1"/>
      <protection locked="0"/>
    </xf>
    <xf numFmtId="0" fontId="1" fillId="0" borderId="10" xfId="76" applyFill="1" applyBorder="1" applyAlignment="1">
      <alignment horizontal="right" vertical="center"/>
      <protection/>
    </xf>
    <xf numFmtId="0" fontId="1" fillId="0" borderId="0" xfId="76" applyFill="1">
      <alignment vertical="center"/>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6" fillId="8" borderId="10" xfId="0" applyNumberFormat="1" applyFont="1" applyFill="1" applyBorder="1" applyAlignment="1" applyProtection="1">
      <alignment horizontal="centerContinuous" vertical="center"/>
      <protection/>
    </xf>
    <xf numFmtId="0" fontId="6" fillId="8" borderId="10" xfId="0" applyNumberFormat="1" applyFont="1" applyFill="1" applyBorder="1" applyAlignment="1" applyProtection="1">
      <alignment horizontal="center" vertical="center" wrapText="1"/>
      <protection/>
    </xf>
    <xf numFmtId="0" fontId="6" fillId="8"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183"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locked="0"/>
    </xf>
    <xf numFmtId="0" fontId="2" fillId="0" borderId="10" xfId="0" applyFont="1" applyFill="1" applyBorder="1" applyAlignment="1">
      <alignment vertical="center"/>
    </xf>
    <xf numFmtId="0" fontId="0" fillId="0" borderId="10" xfId="0" applyFill="1" applyBorder="1" applyAlignment="1">
      <alignment/>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protection/>
    </xf>
    <xf numFmtId="177" fontId="2" fillId="8" borderId="10" xfId="0" applyNumberFormat="1" applyFont="1" applyFill="1" applyBorder="1" applyAlignment="1">
      <alignment horizontal="right" vertical="center" wrapText="1"/>
    </xf>
    <xf numFmtId="0" fontId="2" fillId="8" borderId="10" xfId="0" applyFont="1" applyFill="1" applyBorder="1" applyAlignment="1">
      <alignment horizontal="center" vertical="center" wrapText="1"/>
    </xf>
    <xf numFmtId="4" fontId="2" fillId="8" borderId="10" xfId="0" applyNumberFormat="1" applyFont="1" applyFill="1" applyBorder="1" applyAlignment="1">
      <alignment horizontal="center" vertical="center" wrapText="1"/>
    </xf>
    <xf numFmtId="0" fontId="1" fillId="0" borderId="0" xfId="77" applyFill="1" applyAlignment="1">
      <alignment vertical="center"/>
      <protection/>
    </xf>
    <xf numFmtId="0" fontId="2" fillId="0" borderId="0" xfId="77" applyFont="1" applyAlignment="1">
      <alignment horizontal="center" vertical="center"/>
      <protection/>
    </xf>
    <xf numFmtId="0" fontId="2" fillId="0" borderId="0" xfId="77" applyFont="1" applyAlignment="1">
      <alignment horizontal="centerContinuous" vertical="center"/>
      <protection/>
    </xf>
    <xf numFmtId="0" fontId="1" fillId="0" borderId="0" xfId="77">
      <alignment vertical="center"/>
      <protection/>
    </xf>
    <xf numFmtId="0" fontId="5" fillId="0" borderId="0" xfId="77" applyNumberFormat="1" applyFont="1" applyFill="1" applyAlignment="1" applyProtection="1">
      <alignment horizontal="center" vertical="center"/>
      <protection/>
    </xf>
    <xf numFmtId="0" fontId="2" fillId="8" borderId="11" xfId="77" applyFont="1" applyFill="1" applyBorder="1" applyAlignment="1">
      <alignment horizontal="center" vertical="center" wrapText="1"/>
      <protection/>
    </xf>
    <xf numFmtId="0" fontId="2" fillId="8" borderId="22" xfId="77" applyFont="1" applyFill="1" applyBorder="1" applyAlignment="1">
      <alignment horizontal="center" vertical="center" wrapText="1"/>
      <protection/>
    </xf>
    <xf numFmtId="0" fontId="2" fillId="8" borderId="10" xfId="77" applyNumberFormat="1" applyFont="1" applyFill="1" applyBorder="1" applyAlignment="1" applyProtection="1">
      <alignment horizontal="center" vertical="center" wrapText="1"/>
      <protection/>
    </xf>
    <xf numFmtId="0" fontId="2" fillId="8" borderId="15"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0" fontId="2" fillId="8" borderId="17" xfId="77" applyFont="1" applyFill="1" applyBorder="1" applyAlignment="1">
      <alignment horizontal="center" vertical="center" wrapText="1"/>
      <protection/>
    </xf>
    <xf numFmtId="176" fontId="2" fillId="8" borderId="10" xfId="77" applyNumberFormat="1" applyFont="1" applyFill="1" applyBorder="1" applyAlignment="1" applyProtection="1">
      <alignment horizontal="right" vertical="center" wrapText="1"/>
      <protection/>
    </xf>
    <xf numFmtId="49" fontId="2" fillId="8" borderId="10" xfId="77" applyNumberFormat="1" applyFont="1" applyFill="1" applyBorder="1" applyAlignment="1" applyProtection="1">
      <alignment horizontal="center" vertical="center" wrapText="1"/>
      <protection/>
    </xf>
    <xf numFmtId="0" fontId="2" fillId="0" borderId="0" xfId="77" applyFont="1" applyFill="1" applyAlignment="1">
      <alignment horizontal="center" vertical="center"/>
      <protection/>
    </xf>
    <xf numFmtId="0" fontId="2" fillId="0" borderId="9" xfId="77" applyNumberFormat="1" applyFont="1" applyFill="1" applyBorder="1" applyAlignment="1" applyProtection="1">
      <alignment horizontal="right" vertical="center"/>
      <protection/>
    </xf>
    <xf numFmtId="0" fontId="2" fillId="0" borderId="0" xfId="77" applyFont="1" applyBorder="1" applyAlignment="1">
      <alignment horizontal="center" vertical="center"/>
      <protection/>
    </xf>
    <xf numFmtId="0" fontId="2" fillId="0" borderId="0" xfId="77" applyFont="1" applyFill="1" applyBorder="1" applyAlignment="1">
      <alignment horizontal="center" vertical="center"/>
      <protection/>
    </xf>
    <xf numFmtId="0" fontId="2" fillId="0" borderId="0" xfId="77" applyFont="1" applyFill="1" applyAlignment="1">
      <alignment horizontal="centerContinuous" vertical="center"/>
      <protection/>
    </xf>
    <xf numFmtId="0" fontId="8" fillId="8" borderId="10" xfId="75" applyFont="1" applyFill="1" applyBorder="1" applyAlignment="1">
      <alignment horizontal="center" vertical="center" wrapText="1"/>
      <protection/>
    </xf>
    <xf numFmtId="49" fontId="8" fillId="8" borderId="10" xfId="75" applyNumberFormat="1" applyFont="1" applyFill="1" applyBorder="1" applyAlignment="1">
      <alignment horizontal="center" vertical="center" wrapText="1"/>
      <protection/>
    </xf>
    <xf numFmtId="177" fontId="0" fillId="0" borderId="0" xfId="0" applyNumberFormat="1" applyAlignment="1">
      <alignment/>
    </xf>
    <xf numFmtId="177" fontId="2" fillId="8" borderId="14" xfId="0" applyNumberFormat="1" applyFont="1" applyFill="1" applyBorder="1" applyAlignment="1">
      <alignment horizontal="right" vertical="center" wrapText="1"/>
    </xf>
    <xf numFmtId="0" fontId="0" fillId="0" borderId="9" xfId="0" applyBorder="1" applyAlignment="1">
      <alignment horizontal="right"/>
    </xf>
    <xf numFmtId="49" fontId="2" fillId="0" borderId="14"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0" xfId="75" applyFont="1" applyFill="1" applyAlignment="1">
      <alignment horizontal="centerContinuous" vertical="center"/>
      <protection/>
    </xf>
    <xf numFmtId="0" fontId="2" fillId="0" borderId="0" xfId="75" applyFont="1" applyAlignment="1">
      <alignment horizontal="centerContinuous" vertical="center"/>
      <protection/>
    </xf>
    <xf numFmtId="0" fontId="2" fillId="0" borderId="0" xfId="75" applyFont="1" applyAlignment="1">
      <alignment horizontal="right" vertical="center" wrapText="1"/>
      <protection/>
    </xf>
    <xf numFmtId="0" fontId="5" fillId="0" borderId="0" xfId="75" applyNumberFormat="1" applyFont="1" applyFill="1" applyAlignment="1" applyProtection="1">
      <alignment horizontal="center" vertical="center" wrapText="1"/>
      <protection/>
    </xf>
    <xf numFmtId="0" fontId="2" fillId="0" borderId="0" xfId="75" applyFont="1" applyAlignment="1">
      <alignment horizontal="left" vertical="center" wrapText="1"/>
      <protection/>
    </xf>
    <xf numFmtId="0" fontId="2" fillId="8" borderId="10" xfId="75" applyNumberFormat="1" applyFont="1" applyFill="1" applyBorder="1" applyAlignment="1" applyProtection="1">
      <alignment horizontal="center" vertical="center" wrapText="1"/>
      <protection/>
    </xf>
    <xf numFmtId="177" fontId="2" fillId="0" borderId="10" xfId="75" applyNumberFormat="1" applyFont="1" applyFill="1" applyBorder="1" applyAlignment="1" applyProtection="1">
      <alignment horizontal="right" vertical="center" wrapText="1"/>
      <protection/>
    </xf>
    <xf numFmtId="0" fontId="2" fillId="0" borderId="10" xfId="81" applyNumberFormat="1" applyFont="1" applyFill="1" applyBorder="1" applyAlignment="1" applyProtection="1">
      <alignment horizontal="center" vertical="center" wrapText="1"/>
      <protection locked="0"/>
    </xf>
    <xf numFmtId="49" fontId="2" fillId="0" borderId="10" xfId="75" applyNumberFormat="1" applyFont="1" applyFill="1" applyBorder="1" applyAlignment="1">
      <alignment horizontal="center" vertical="center" wrapText="1"/>
      <protection/>
    </xf>
    <xf numFmtId="0" fontId="2" fillId="0" borderId="0" xfId="75" applyNumberFormat="1" applyFont="1" applyFill="1" applyAlignment="1" applyProtection="1">
      <alignment vertical="center" wrapText="1"/>
      <protection/>
    </xf>
    <xf numFmtId="0" fontId="1" fillId="0" borderId="9" xfId="75" applyNumberFormat="1" applyFont="1" applyFill="1" applyBorder="1" applyAlignment="1" applyProtection="1">
      <alignment vertical="center"/>
      <protection/>
    </xf>
    <xf numFmtId="0" fontId="2" fillId="0" borderId="0" xfId="75" applyNumberFormat="1" applyFont="1" applyFill="1" applyAlignment="1" applyProtection="1">
      <alignment horizontal="center" vertical="center" wrapText="1"/>
      <protection/>
    </xf>
    <xf numFmtId="0" fontId="1" fillId="0" borderId="9" xfId="75" applyNumberFormat="1" applyFont="1" applyFill="1" applyBorder="1" applyAlignment="1" applyProtection="1">
      <alignment horizontal="center" vertical="center"/>
      <protection/>
    </xf>
    <xf numFmtId="0" fontId="1" fillId="8" borderId="10" xfId="75" applyNumberFormat="1" applyFont="1" applyFill="1" applyBorder="1" applyAlignment="1" applyProtection="1">
      <alignment horizontal="center" vertical="center"/>
      <protection/>
    </xf>
    <xf numFmtId="0" fontId="2" fillId="0" borderId="15" xfId="0" applyFont="1" applyFill="1" applyBorder="1" applyAlignment="1">
      <alignment horizontal="center" vertical="center" wrapText="1"/>
    </xf>
    <xf numFmtId="49" fontId="2" fillId="0" borderId="10" xfId="80" applyNumberFormat="1" applyFont="1" applyFill="1" applyBorder="1" applyAlignment="1" applyProtection="1">
      <alignment horizontal="center" vertical="center" wrapText="1"/>
      <protection/>
    </xf>
    <xf numFmtId="0" fontId="2" fillId="0" borderId="10" xfId="80" applyFont="1" applyFill="1" applyBorder="1" applyAlignment="1">
      <alignment horizontal="center" vertical="center" wrapText="1"/>
      <protection/>
    </xf>
    <xf numFmtId="0" fontId="2" fillId="0" borderId="15" xfId="81" applyNumberFormat="1" applyFont="1" applyFill="1" applyBorder="1" applyAlignment="1" applyProtection="1">
      <alignment horizontal="left" vertical="center" wrapText="1"/>
      <protection locked="0"/>
    </xf>
    <xf numFmtId="0" fontId="2" fillId="0" borderId="0" xfId="79" applyFont="1" applyAlignment="1">
      <alignment horizontal="center" vertical="center" wrapText="1"/>
      <protection/>
    </xf>
    <xf numFmtId="0" fontId="2" fillId="0" borderId="0" xfId="82" applyFont="1" applyAlignment="1">
      <alignment horizontal="centerContinuous" vertical="center"/>
      <protection/>
    </xf>
    <xf numFmtId="0" fontId="1" fillId="0" borderId="0" xfId="82">
      <alignment vertical="center"/>
      <protection/>
    </xf>
    <xf numFmtId="0" fontId="2" fillId="0" borderId="0" xfId="82" applyFont="1" applyAlignment="1">
      <alignment horizontal="right" vertical="center" wrapText="1"/>
      <protection/>
    </xf>
    <xf numFmtId="0" fontId="5" fillId="0" borderId="0" xfId="82" applyNumberFormat="1" applyFont="1" applyFill="1" applyAlignment="1" applyProtection="1">
      <alignment horizontal="center" vertical="center" wrapText="1"/>
      <protection/>
    </xf>
    <xf numFmtId="0" fontId="2" fillId="0" borderId="0" xfId="82" applyFont="1" applyAlignment="1">
      <alignment horizontal="left" vertical="center" wrapText="1"/>
      <protection/>
    </xf>
    <xf numFmtId="0" fontId="2" fillId="8" borderId="10" xfId="82" applyFont="1" applyFill="1" applyBorder="1" applyAlignment="1">
      <alignment horizontal="center" vertical="center" wrapText="1"/>
      <protection/>
    </xf>
    <xf numFmtId="0" fontId="2" fillId="8" borderId="10" xfId="82" applyNumberFormat="1" applyFont="1" applyFill="1" applyBorder="1" applyAlignment="1" applyProtection="1">
      <alignment horizontal="center" vertical="center" wrapText="1"/>
      <protection/>
    </xf>
    <xf numFmtId="0" fontId="2" fillId="8" borderId="10" xfId="82" applyNumberFormat="1" applyFont="1" applyFill="1" applyBorder="1" applyAlignment="1" applyProtection="1">
      <alignment horizontal="center" vertical="center"/>
      <protection/>
    </xf>
    <xf numFmtId="0" fontId="2" fillId="8" borderId="26" xfId="82" applyNumberFormat="1" applyFont="1" applyFill="1" applyBorder="1" applyAlignment="1" applyProtection="1">
      <alignment horizontal="center" vertical="center" wrapText="1"/>
      <protection/>
    </xf>
    <xf numFmtId="0" fontId="2" fillId="8" borderId="15" xfId="82" applyNumberFormat="1" applyFont="1" applyFill="1" applyBorder="1" applyAlignment="1" applyProtection="1">
      <alignment horizontal="center" vertical="center" wrapText="1"/>
      <protection/>
    </xf>
    <xf numFmtId="0" fontId="2" fillId="8" borderId="11" xfId="82" applyNumberFormat="1" applyFont="1" applyFill="1" applyBorder="1" applyAlignment="1" applyProtection="1">
      <alignment horizontal="center" vertical="center" wrapText="1"/>
      <protection/>
    </xf>
    <xf numFmtId="0" fontId="2" fillId="8" borderId="27" xfId="82" applyNumberFormat="1" applyFont="1" applyFill="1" applyBorder="1" applyAlignment="1" applyProtection="1">
      <alignment horizontal="center" vertical="center" wrapText="1"/>
      <protection/>
    </xf>
    <xf numFmtId="177" fontId="2" fillId="8" borderId="10" xfId="82" applyNumberFormat="1" applyFont="1" applyFill="1" applyBorder="1" applyAlignment="1">
      <alignment horizontal="right" vertical="center" wrapText="1"/>
      <protection/>
    </xf>
    <xf numFmtId="0" fontId="2" fillId="0" borderId="15" xfId="81" applyNumberFormat="1" applyFont="1" applyFill="1" applyBorder="1" applyAlignment="1" applyProtection="1">
      <alignment horizontal="center" vertical="center" wrapText="1"/>
      <protection locked="0"/>
    </xf>
    <xf numFmtId="0" fontId="2" fillId="0" borderId="11" xfId="80" applyFont="1" applyFill="1" applyBorder="1" applyAlignment="1">
      <alignment horizontal="center" vertical="center" wrapText="1"/>
      <protection/>
    </xf>
    <xf numFmtId="0" fontId="2" fillId="0" borderId="28" xfId="81" applyNumberFormat="1" applyFont="1" applyFill="1" applyBorder="1" applyAlignment="1" applyProtection="1">
      <alignment horizontal="center" vertical="center" wrapText="1"/>
      <protection locked="0"/>
    </xf>
    <xf numFmtId="49" fontId="2" fillId="0" borderId="10" xfId="81" applyNumberFormat="1" applyFont="1" applyFill="1" applyBorder="1" applyAlignment="1" applyProtection="1">
      <alignment horizontal="center" vertical="center" wrapText="1"/>
      <protection locked="0"/>
    </xf>
    <xf numFmtId="177" fontId="2" fillId="0" borderId="10" xfId="82" applyNumberFormat="1" applyFont="1" applyFill="1" applyBorder="1" applyAlignment="1" applyProtection="1">
      <alignment horizontal="right" vertical="center" wrapText="1"/>
      <protection/>
    </xf>
    <xf numFmtId="0" fontId="2" fillId="0" borderId="0" xfId="82" applyFont="1" applyFill="1" applyAlignment="1">
      <alignment horizontal="centerContinuous" vertical="center"/>
      <protection/>
    </xf>
    <xf numFmtId="0" fontId="1" fillId="0" borderId="0" xfId="82" applyFill="1">
      <alignment vertical="center"/>
      <protection/>
    </xf>
    <xf numFmtId="0" fontId="2" fillId="0" borderId="0" xfId="82" applyNumberFormat="1" applyFont="1" applyFill="1" applyAlignment="1" applyProtection="1">
      <alignment horizontal="right" vertical="center" wrapText="1"/>
      <protection/>
    </xf>
    <xf numFmtId="0" fontId="2" fillId="0" borderId="0" xfId="82" applyNumberFormat="1" applyFont="1" applyFill="1" applyAlignment="1" applyProtection="1">
      <alignment vertical="center" wrapText="1"/>
      <protection/>
    </xf>
    <xf numFmtId="0" fontId="2" fillId="0" borderId="9" xfId="82" applyNumberFormat="1" applyFont="1" applyFill="1" applyBorder="1" applyAlignment="1" applyProtection="1">
      <alignment horizontal="right" vertical="center" wrapText="1"/>
      <protection/>
    </xf>
    <xf numFmtId="0" fontId="2" fillId="0" borderId="0" xfId="82" applyNumberFormat="1" applyFont="1" applyFill="1" applyAlignment="1" applyProtection="1">
      <alignment horizontal="center" wrapText="1"/>
      <protection/>
    </xf>
    <xf numFmtId="180" fontId="2" fillId="0" borderId="0" xfId="82" applyNumberFormat="1" applyFont="1" applyFill="1" applyAlignment="1">
      <alignment horizontal="right" vertical="center"/>
      <protection/>
    </xf>
    <xf numFmtId="0" fontId="2" fillId="8" borderId="10" xfId="80" applyFont="1" applyFill="1" applyBorder="1" applyAlignment="1">
      <alignment horizontal="center" vertical="center" wrapText="1"/>
      <protection/>
    </xf>
    <xf numFmtId="0" fontId="2" fillId="0" borderId="9" xfId="0" applyFont="1" applyBorder="1" applyAlignment="1">
      <alignment horizontal="right" vertical="center"/>
    </xf>
    <xf numFmtId="0" fontId="2" fillId="0" borderId="10" xfId="0" applyNumberFormat="1" applyFont="1" applyFill="1" applyBorder="1" applyAlignment="1">
      <alignment horizontal="right" vertical="center" wrapText="1"/>
    </xf>
    <xf numFmtId="0" fontId="2" fillId="8" borderId="0" xfId="79" applyFont="1" applyFill="1" applyAlignment="1">
      <alignment vertical="center"/>
      <protection/>
    </xf>
    <xf numFmtId="0" fontId="1" fillId="0" borderId="0" xfId="79" applyFill="1" applyAlignment="1">
      <alignment vertical="center"/>
      <protection/>
    </xf>
    <xf numFmtId="49" fontId="2" fillId="8" borderId="0" xfId="79" applyNumberFormat="1" applyFont="1" applyFill="1" applyAlignment="1">
      <alignment horizontal="center" vertical="center"/>
      <protection/>
    </xf>
    <xf numFmtId="0" fontId="2" fillId="8" borderId="0" xfId="79" applyFont="1" applyFill="1" applyAlignment="1">
      <alignment horizontal="left" vertical="center"/>
      <protection/>
    </xf>
    <xf numFmtId="178" fontId="2" fillId="8" borderId="0" xfId="79" applyNumberFormat="1" applyFont="1" applyFill="1" applyAlignment="1">
      <alignment horizontal="center" vertical="center"/>
      <protection/>
    </xf>
    <xf numFmtId="0" fontId="1" fillId="0" borderId="0" xfId="79">
      <alignment vertical="center"/>
      <protection/>
    </xf>
    <xf numFmtId="0" fontId="1" fillId="0" borderId="0" xfId="79" applyFont="1" applyAlignment="1">
      <alignment horizontal="centerContinuous" vertical="center"/>
      <protection/>
    </xf>
    <xf numFmtId="0" fontId="5" fillId="0" borderId="0" xfId="79" applyNumberFormat="1" applyFont="1" applyFill="1" applyAlignment="1" applyProtection="1">
      <alignment horizontal="center" vertical="center"/>
      <protection/>
    </xf>
    <xf numFmtId="49" fontId="2" fillId="8" borderId="0" xfId="79" applyNumberFormat="1" applyFont="1" applyFill="1" applyAlignment="1">
      <alignment horizontal="left" vertical="center"/>
      <protection/>
    </xf>
    <xf numFmtId="0" fontId="2" fillId="8" borderId="11" xfId="79" applyFont="1" applyFill="1" applyBorder="1" applyAlignment="1">
      <alignment horizontal="centerContinuous" vertical="center"/>
      <protection/>
    </xf>
    <xf numFmtId="0" fontId="2" fillId="8" borderId="22" xfId="79" applyFont="1" applyFill="1" applyBorder="1" applyAlignment="1">
      <alignment horizontal="centerContinuous" vertical="center"/>
      <protection/>
    </xf>
    <xf numFmtId="0" fontId="2" fillId="8" borderId="12" xfId="79" applyNumberFormat="1" applyFont="1" applyFill="1" applyBorder="1" applyAlignment="1" applyProtection="1">
      <alignment horizontal="center" vertical="center" wrapText="1"/>
      <protection/>
    </xf>
    <xf numFmtId="0" fontId="2" fillId="0" borderId="12" xfId="79" applyNumberFormat="1" applyFont="1" applyFill="1" applyBorder="1" applyAlignment="1" applyProtection="1">
      <alignment horizontal="center" vertical="center" wrapText="1"/>
      <protection/>
    </xf>
    <xf numFmtId="0" fontId="2" fillId="8" borderId="10" xfId="79" applyNumberFormat="1" applyFont="1" applyFill="1" applyBorder="1" applyAlignment="1" applyProtection="1">
      <alignment horizontal="center" vertical="center" wrapText="1"/>
      <protection/>
    </xf>
    <xf numFmtId="0" fontId="2" fillId="8" borderId="21" xfId="79" applyFont="1" applyFill="1" applyBorder="1" applyAlignment="1">
      <alignment horizontal="centerContinuous" vertical="center"/>
      <protection/>
    </xf>
    <xf numFmtId="0" fontId="2" fillId="8" borderId="12" xfId="79" applyNumberFormat="1" applyFont="1" applyFill="1" applyBorder="1" applyAlignment="1" applyProtection="1">
      <alignment horizontal="center" vertical="center"/>
      <protection/>
    </xf>
    <xf numFmtId="0" fontId="2" fillId="0" borderId="10" xfId="79" applyNumberFormat="1" applyFont="1" applyFill="1" applyBorder="1" applyAlignment="1" applyProtection="1">
      <alignment horizontal="center" vertical="center" wrapText="1"/>
      <protection/>
    </xf>
    <xf numFmtId="0" fontId="2" fillId="8" borderId="9" xfId="79" applyFont="1" applyFill="1" applyBorder="1" applyAlignment="1">
      <alignment horizontal="center" vertical="center" wrapText="1"/>
      <protection/>
    </xf>
    <xf numFmtId="0" fontId="2" fillId="8" borderId="17" xfId="79" applyFont="1" applyFill="1" applyBorder="1" applyAlignment="1">
      <alignment horizontal="center" vertical="center" wrapText="1"/>
      <protection/>
    </xf>
    <xf numFmtId="176" fontId="2" fillId="8" borderId="11" xfId="79" applyNumberFormat="1" applyFont="1" applyFill="1" applyBorder="1" applyAlignment="1">
      <alignment horizontal="right" vertical="center" wrapText="1"/>
      <protection/>
    </xf>
    <xf numFmtId="176" fontId="2" fillId="8" borderId="17" xfId="79" applyNumberFormat="1" applyFont="1" applyFill="1" applyBorder="1" applyAlignment="1">
      <alignment horizontal="right" vertical="center" wrapText="1"/>
      <protection/>
    </xf>
    <xf numFmtId="177" fontId="2" fillId="8" borderId="11" xfId="79" applyNumberFormat="1" applyFont="1" applyFill="1" applyBorder="1" applyAlignment="1">
      <alignment horizontal="right" vertical="center" wrapText="1"/>
      <protection/>
    </xf>
    <xf numFmtId="177" fontId="2" fillId="0" borderId="10" xfId="79" applyNumberFormat="1" applyFont="1" applyFill="1" applyBorder="1" applyAlignment="1" applyProtection="1">
      <alignment horizontal="right" vertical="center" wrapText="1"/>
      <protection/>
    </xf>
    <xf numFmtId="49" fontId="2" fillId="0" borderId="15" xfId="81" applyNumberFormat="1" applyFont="1" applyFill="1" applyBorder="1" applyAlignment="1" applyProtection="1">
      <alignment horizontal="center" vertical="center" wrapText="1"/>
      <protection locked="0"/>
    </xf>
    <xf numFmtId="177" fontId="2" fillId="0" borderId="10" xfId="79" applyNumberFormat="1" applyFont="1" applyFill="1" applyBorder="1" applyAlignment="1">
      <alignment horizontal="right" vertical="center"/>
      <protection/>
    </xf>
    <xf numFmtId="49" fontId="2" fillId="0" borderId="0" xfId="79" applyNumberFormat="1" applyFont="1" applyFill="1" applyAlignment="1">
      <alignment horizontal="center" vertical="center"/>
      <protection/>
    </xf>
    <xf numFmtId="0" fontId="2" fillId="0" borderId="0" xfId="79" applyFont="1" applyFill="1" applyAlignment="1">
      <alignment horizontal="left" vertical="center"/>
      <protection/>
    </xf>
    <xf numFmtId="178" fontId="2" fillId="0" borderId="0" xfId="79" applyNumberFormat="1" applyFont="1" applyFill="1" applyAlignment="1">
      <alignment horizontal="center" vertical="center"/>
      <protection/>
    </xf>
    <xf numFmtId="178" fontId="2" fillId="8" borderId="0" xfId="79" applyNumberFormat="1" applyFont="1" applyFill="1" applyAlignment="1">
      <alignment vertical="center"/>
      <protection/>
    </xf>
    <xf numFmtId="0" fontId="2" fillId="8" borderId="10" xfId="79" applyNumberFormat="1" applyFont="1" applyFill="1" applyBorder="1" applyAlignment="1" applyProtection="1">
      <alignment horizontal="center" vertical="center"/>
      <protection/>
    </xf>
    <xf numFmtId="0" fontId="2" fillId="8" borderId="14" xfId="79" applyNumberFormat="1" applyFont="1" applyFill="1" applyBorder="1" applyAlignment="1" applyProtection="1">
      <alignment horizontal="center" vertical="center" wrapText="1"/>
      <protection/>
    </xf>
    <xf numFmtId="178" fontId="2" fillId="8" borderId="14" xfId="79" applyNumberFormat="1" applyFont="1" applyFill="1" applyBorder="1" applyAlignment="1" applyProtection="1">
      <alignment horizontal="center" vertical="center" wrapText="1"/>
      <protection/>
    </xf>
    <xf numFmtId="0" fontId="2" fillId="8" borderId="11" xfId="79" applyNumberFormat="1" applyFont="1" applyFill="1" applyBorder="1" applyAlignment="1" applyProtection="1">
      <alignment horizontal="center" vertical="center" wrapText="1"/>
      <protection/>
    </xf>
    <xf numFmtId="178" fontId="2" fillId="8" borderId="10" xfId="79" applyNumberFormat="1" applyFont="1" applyFill="1" applyBorder="1" applyAlignment="1" applyProtection="1">
      <alignment horizontal="center" vertical="center" wrapText="1"/>
      <protection/>
    </xf>
    <xf numFmtId="0" fontId="2" fillId="8" borderId="17" xfId="79" applyFont="1" applyFill="1" applyBorder="1" applyAlignment="1">
      <alignment horizontal="right" vertical="center" wrapText="1"/>
      <protection/>
    </xf>
    <xf numFmtId="0" fontId="1" fillId="0" borderId="0" xfId="79" applyFont="1" applyAlignment="1">
      <alignment horizontal="right" vertical="center" wrapText="1"/>
      <protection/>
    </xf>
    <xf numFmtId="0" fontId="1" fillId="0" borderId="9" xfId="79" applyFont="1" applyBorder="1" applyAlignment="1">
      <alignment horizontal="left" vertical="center" wrapText="1"/>
      <protection/>
    </xf>
    <xf numFmtId="0" fontId="2" fillId="8" borderId="9" xfId="79" applyNumberFormat="1" applyFont="1" applyFill="1" applyBorder="1" applyAlignment="1" applyProtection="1">
      <alignment horizontal="right" vertical="center"/>
      <protection/>
    </xf>
    <xf numFmtId="0" fontId="1" fillId="8" borderId="13" xfId="79" applyFont="1" applyFill="1" applyBorder="1" applyAlignment="1">
      <alignment horizontal="center" vertical="center" wrapText="1"/>
      <protection/>
    </xf>
    <xf numFmtId="0" fontId="1" fillId="8" borderId="14" xfId="79" applyFont="1" applyFill="1" applyBorder="1" applyAlignment="1">
      <alignment horizontal="center" vertical="center" wrapText="1"/>
      <protection/>
    </xf>
    <xf numFmtId="0" fontId="1" fillId="8" borderId="13" xfId="79" applyFont="1" applyFill="1" applyBorder="1" applyAlignment="1" applyProtection="1">
      <alignment horizontal="center" vertical="center" wrapText="1"/>
      <protection locked="0"/>
    </xf>
    <xf numFmtId="0" fontId="1" fillId="8" borderId="10" xfId="79" applyFont="1" applyFill="1" applyBorder="1" applyAlignment="1">
      <alignment horizontal="center" vertical="center" wrapText="1"/>
      <protection/>
    </xf>
    <xf numFmtId="0" fontId="2" fillId="8" borderId="11" xfId="79" applyFont="1" applyFill="1" applyBorder="1" applyAlignment="1">
      <alignment horizontal="center" vertical="center" wrapText="1"/>
      <protection/>
    </xf>
    <xf numFmtId="177" fontId="2" fillId="8" borderId="11" xfId="79" applyNumberFormat="1" applyFont="1" applyFill="1" applyBorder="1" applyAlignment="1">
      <alignment horizontal="center" vertical="center" wrapText="1"/>
      <protection/>
    </xf>
    <xf numFmtId="177" fontId="2" fillId="0" borderId="10" xfId="79" applyNumberFormat="1" applyFont="1" applyFill="1" applyBorder="1" applyAlignment="1" applyProtection="1">
      <alignment horizontal="center" vertical="center" wrapText="1"/>
      <protection/>
    </xf>
    <xf numFmtId="180" fontId="2" fillId="0" borderId="10" xfId="79" applyNumberFormat="1" applyFont="1" applyFill="1" applyBorder="1" applyAlignment="1" applyProtection="1">
      <alignment horizontal="right" vertical="center" wrapText="1"/>
      <protection/>
    </xf>
    <xf numFmtId="177" fontId="2" fillId="0" borderId="10" xfId="79" applyNumberFormat="1" applyFont="1" applyFill="1" applyBorder="1" applyAlignment="1">
      <alignment horizontal="center" vertical="center"/>
      <protection/>
    </xf>
    <xf numFmtId="178" fontId="2" fillId="0" borderId="10" xfId="79" applyNumberFormat="1" applyFont="1" applyFill="1" applyBorder="1" applyAlignment="1">
      <alignment horizontal="center" vertical="center"/>
      <protection/>
    </xf>
    <xf numFmtId="0" fontId="1" fillId="0" borderId="0" xfId="79" applyFill="1">
      <alignment vertical="center"/>
      <protection/>
    </xf>
    <xf numFmtId="0" fontId="1" fillId="0" borderId="0" xfId="79" applyFont="1" applyFill="1" applyAlignment="1">
      <alignment horizontal="centerContinuous" vertical="center"/>
      <protection/>
    </xf>
    <xf numFmtId="0" fontId="1" fillId="0" borderId="0" xfId="80" applyFill="1">
      <alignment vertical="center"/>
      <protection/>
    </xf>
    <xf numFmtId="0" fontId="2" fillId="0" borderId="0" xfId="80" applyFont="1" applyAlignment="1">
      <alignment horizontal="centerContinuous" vertical="center"/>
      <protection/>
    </xf>
    <xf numFmtId="0" fontId="1" fillId="0" borderId="0" xfId="80">
      <alignment vertical="center"/>
      <protection/>
    </xf>
    <xf numFmtId="0" fontId="2" fillId="0" borderId="0" xfId="80" applyFont="1" applyAlignment="1">
      <alignment horizontal="right" vertical="center" wrapText="1"/>
      <protection/>
    </xf>
    <xf numFmtId="0" fontId="5" fillId="0" borderId="0" xfId="80" applyNumberFormat="1" applyFont="1" applyFill="1" applyAlignment="1" applyProtection="1">
      <alignment horizontal="center" vertical="center"/>
      <protection/>
    </xf>
    <xf numFmtId="0" fontId="2" fillId="0" borderId="9" xfId="0" applyNumberFormat="1" applyFont="1" applyFill="1" applyBorder="1" applyAlignment="1" applyProtection="1">
      <alignment vertical="center"/>
      <protection/>
    </xf>
    <xf numFmtId="0" fontId="2" fillId="0" borderId="9" xfId="81" applyFont="1" applyBorder="1" applyAlignment="1">
      <alignment horizontal="left" vertical="center" wrapText="1"/>
      <protection/>
    </xf>
    <xf numFmtId="0" fontId="2" fillId="0" borderId="9" xfId="80" applyFont="1" applyBorder="1" applyAlignment="1">
      <alignment vertical="center" wrapText="1"/>
      <protection/>
    </xf>
    <xf numFmtId="0" fontId="2" fillId="0" borderId="0" xfId="80" applyFont="1" applyFill="1" applyAlignment="1">
      <alignment vertical="center" wrapText="1"/>
      <protection/>
    </xf>
    <xf numFmtId="0" fontId="2" fillId="0" borderId="9" xfId="80" applyFont="1" applyBorder="1" applyAlignment="1">
      <alignment horizontal="left" vertical="center" wrapText="1"/>
      <protection/>
    </xf>
    <xf numFmtId="0" fontId="2" fillId="0" borderId="0" xfId="80" applyFont="1" applyAlignment="1">
      <alignment horizontal="left" vertical="center" wrapText="1"/>
      <protection/>
    </xf>
    <xf numFmtId="49" fontId="2" fillId="8" borderId="10" xfId="80" applyNumberFormat="1" applyFont="1" applyFill="1" applyBorder="1" applyAlignment="1" applyProtection="1">
      <alignment horizontal="center" vertical="center" wrapText="1"/>
      <protection/>
    </xf>
    <xf numFmtId="0" fontId="2" fillId="8" borderId="12" xfId="80" applyFont="1" applyFill="1" applyBorder="1" applyAlignment="1">
      <alignment horizontal="center" vertical="center" wrapText="1"/>
      <protection/>
    </xf>
    <xf numFmtId="0" fontId="2" fillId="8" borderId="10" xfId="80" applyNumberFormat="1" applyFont="1" applyFill="1" applyBorder="1" applyAlignment="1" applyProtection="1">
      <alignment horizontal="center" vertical="center" wrapText="1"/>
      <protection/>
    </xf>
    <xf numFmtId="0" fontId="2" fillId="0" borderId="11" xfId="80" applyFont="1" applyFill="1" applyBorder="1" applyAlignment="1">
      <alignment horizontal="right" vertical="center" wrapText="1"/>
      <protection/>
    </xf>
    <xf numFmtId="176" fontId="2" fillId="0" borderId="11" xfId="80" applyNumberFormat="1" applyFont="1" applyFill="1" applyBorder="1" applyAlignment="1">
      <alignment horizontal="right" vertical="center" wrapText="1"/>
      <protection/>
    </xf>
    <xf numFmtId="49" fontId="2" fillId="0" borderId="11" xfId="80" applyNumberFormat="1" applyFont="1" applyFill="1" applyBorder="1" applyAlignment="1">
      <alignment horizontal="center" vertical="center" wrapText="1"/>
      <protection/>
    </xf>
    <xf numFmtId="176" fontId="2" fillId="0" borderId="10" xfId="80" applyNumberFormat="1" applyFont="1" applyFill="1" applyBorder="1" applyAlignment="1" applyProtection="1">
      <alignment horizontal="right" vertical="center" wrapText="1"/>
      <protection/>
    </xf>
    <xf numFmtId="49" fontId="2" fillId="0" borderId="10" xfId="80" applyNumberFormat="1" applyFont="1" applyFill="1" applyBorder="1" applyAlignment="1">
      <alignment horizontal="center" vertical="center" wrapText="1"/>
      <protection/>
    </xf>
    <xf numFmtId="0" fontId="2" fillId="0" borderId="0" xfId="80" applyFont="1" applyFill="1" applyAlignment="1">
      <alignment horizontal="centerContinuous" vertical="center"/>
      <protection/>
    </xf>
    <xf numFmtId="0" fontId="2" fillId="0" borderId="0" xfId="80" applyFont="1" applyAlignment="1">
      <alignment horizontal="right" vertical="top"/>
      <protection/>
    </xf>
    <xf numFmtId="0" fontId="2" fillId="0" borderId="9" xfId="80" applyNumberFormat="1" applyFont="1" applyFill="1" applyBorder="1" applyAlignment="1" applyProtection="1">
      <alignment horizontal="right" vertical="center"/>
      <protection/>
    </xf>
    <xf numFmtId="0" fontId="2" fillId="8" borderId="19" xfId="80" applyNumberFormat="1" applyFont="1" applyFill="1" applyBorder="1" applyAlignment="1" applyProtection="1">
      <alignment horizontal="center" vertical="center"/>
      <protection/>
    </xf>
    <xf numFmtId="0" fontId="2" fillId="8" borderId="14" xfId="80" applyNumberFormat="1" applyFont="1" applyFill="1" applyBorder="1" applyAlignment="1" applyProtection="1">
      <alignment horizontal="center" vertical="center"/>
      <protection/>
    </xf>
    <xf numFmtId="0" fontId="2" fillId="8" borderId="12" xfId="80" applyNumberFormat="1" applyFont="1" applyFill="1" applyBorder="1" applyAlignment="1" applyProtection="1">
      <alignment horizontal="center" vertical="center"/>
      <protection/>
    </xf>
    <xf numFmtId="0" fontId="2" fillId="8" borderId="10" xfId="80" applyNumberFormat="1" applyFont="1" applyFill="1" applyBorder="1" applyAlignment="1" applyProtection="1">
      <alignment horizontal="center" vertical="center"/>
      <protection/>
    </xf>
    <xf numFmtId="0" fontId="1" fillId="0" borderId="11" xfId="80" applyFill="1" applyBorder="1" applyAlignment="1">
      <alignment horizontal="right" vertical="center"/>
      <protection/>
    </xf>
    <xf numFmtId="0" fontId="2" fillId="0" borderId="17" xfId="80" applyFont="1" applyFill="1" applyBorder="1" applyAlignment="1">
      <alignment horizontal="right" vertical="center"/>
      <protection/>
    </xf>
    <xf numFmtId="0" fontId="2" fillId="0" borderId="10" xfId="80" applyFont="1" applyFill="1" applyBorder="1" applyAlignment="1">
      <alignment horizontal="right" vertical="center"/>
      <protection/>
    </xf>
    <xf numFmtId="0" fontId="2" fillId="0" borderId="0" xfId="80" applyFont="1" applyAlignment="1">
      <alignment horizontal="center" vertical="center" wrapText="1"/>
      <protection/>
    </xf>
    <xf numFmtId="0" fontId="1" fillId="0" borderId="0" xfId="81" applyFill="1">
      <alignment vertical="center"/>
      <protection/>
    </xf>
    <xf numFmtId="0" fontId="2" fillId="0" borderId="0" xfId="81" applyFont="1" applyAlignment="1">
      <alignment horizontal="centerContinuous" vertical="center"/>
      <protection/>
    </xf>
    <xf numFmtId="0" fontId="1" fillId="0" borderId="0" xfId="81">
      <alignment vertical="center"/>
      <protection/>
    </xf>
    <xf numFmtId="0" fontId="2" fillId="0" borderId="0" xfId="81" applyFont="1" applyAlignment="1">
      <alignment horizontal="right" vertical="center"/>
      <protection/>
    </xf>
    <xf numFmtId="0" fontId="5" fillId="0" borderId="0" xfId="81" applyNumberFormat="1" applyFont="1" applyFill="1" applyAlignment="1" applyProtection="1">
      <alignment horizontal="center" vertical="center"/>
      <protection/>
    </xf>
    <xf numFmtId="0" fontId="2" fillId="0" borderId="0" xfId="81" applyFont="1" applyAlignment="1">
      <alignment horizontal="left" vertical="center" wrapText="1"/>
      <protection/>
    </xf>
    <xf numFmtId="0" fontId="2" fillId="8" borderId="10" xfId="81" applyFont="1" applyFill="1" applyBorder="1" applyAlignment="1">
      <alignment horizontal="center" vertical="center" wrapText="1"/>
      <protection/>
    </xf>
    <xf numFmtId="0" fontId="2" fillId="8" borderId="12" xfId="81" applyFont="1" applyFill="1" applyBorder="1" applyAlignment="1">
      <alignment horizontal="center" vertical="center" wrapText="1"/>
      <protection/>
    </xf>
    <xf numFmtId="0" fontId="2" fillId="8" borderId="10" xfId="81" applyNumberFormat="1" applyFont="1" applyFill="1" applyBorder="1" applyAlignment="1" applyProtection="1">
      <alignment horizontal="center" vertical="center" wrapText="1"/>
      <protection/>
    </xf>
    <xf numFmtId="0" fontId="2" fillId="8" borderId="15" xfId="81" applyFont="1" applyFill="1" applyBorder="1" applyAlignment="1">
      <alignment horizontal="center" vertical="center" wrapText="1"/>
      <protection/>
    </xf>
    <xf numFmtId="0" fontId="2" fillId="8" borderId="12" xfId="81" applyFont="1" applyFill="1" applyBorder="1" applyAlignment="1">
      <alignment horizontal="right" vertical="center" wrapText="1"/>
      <protection/>
    </xf>
    <xf numFmtId="0" fontId="2" fillId="8" borderId="10" xfId="81" applyFont="1" applyFill="1" applyBorder="1" applyAlignment="1">
      <alignment horizontal="right" vertical="center" wrapText="1"/>
      <protection/>
    </xf>
    <xf numFmtId="0" fontId="2" fillId="8" borderId="15" xfId="81" applyFont="1" applyFill="1" applyBorder="1" applyAlignment="1">
      <alignment horizontal="right" vertical="center" wrapText="1"/>
      <protection/>
    </xf>
    <xf numFmtId="0" fontId="2" fillId="8" borderId="12" xfId="81" applyFont="1" applyFill="1" applyBorder="1" applyAlignment="1">
      <alignment horizontal="center" vertical="center" wrapText="1"/>
      <protection/>
    </xf>
    <xf numFmtId="184" fontId="2" fillId="0" borderId="12" xfId="81" applyNumberFormat="1" applyFont="1" applyFill="1" applyBorder="1" applyAlignment="1" applyProtection="1">
      <alignment horizontal="right" vertical="center" wrapText="1"/>
      <protection/>
    </xf>
    <xf numFmtId="184" fontId="2" fillId="0" borderId="10" xfId="81" applyNumberFormat="1" applyFont="1" applyFill="1" applyBorder="1" applyAlignment="1" applyProtection="1">
      <alignment horizontal="right" vertical="center" wrapText="1"/>
      <protection/>
    </xf>
    <xf numFmtId="184" fontId="2" fillId="0" borderId="15" xfId="81" applyNumberFormat="1" applyFont="1" applyFill="1" applyBorder="1" applyAlignment="1" applyProtection="1">
      <alignment horizontal="right" vertical="center" wrapText="1"/>
      <protection/>
    </xf>
    <xf numFmtId="0" fontId="2" fillId="0" borderId="0" xfId="81" applyFont="1" applyFill="1" applyAlignment="1">
      <alignment horizontal="centerContinuous" vertical="center"/>
      <protection/>
    </xf>
    <xf numFmtId="0" fontId="2" fillId="0" borderId="0" xfId="81" applyFont="1" applyFill="1" applyAlignment="1">
      <alignment horizontal="center" vertical="center"/>
      <protection/>
    </xf>
    <xf numFmtId="0" fontId="2" fillId="0" borderId="0" xfId="81" applyFont="1" applyFill="1" applyAlignment="1" applyProtection="1">
      <alignment horizontal="centerContinuous" vertical="center"/>
      <protection locked="0"/>
    </xf>
    <xf numFmtId="49" fontId="1" fillId="0" borderId="0" xfId="0" applyNumberFormat="1" applyFont="1" applyFill="1" applyAlignment="1" applyProtection="1">
      <alignment horizontal="right" vertical="top"/>
      <protection/>
    </xf>
    <xf numFmtId="0" fontId="2" fillId="0" borderId="9" xfId="81" applyNumberFormat="1" applyFont="1" applyFill="1" applyBorder="1" applyAlignment="1" applyProtection="1">
      <alignment horizontal="right" vertical="center" wrapText="1"/>
      <protection/>
    </xf>
    <xf numFmtId="0" fontId="2" fillId="8" borderId="14" xfId="81" applyFont="1" applyFill="1" applyBorder="1" applyAlignment="1">
      <alignment horizontal="center" vertical="center" wrapText="1"/>
      <protection/>
    </xf>
    <xf numFmtId="0" fontId="1" fillId="0" borderId="14" xfId="81" applyNumberFormat="1" applyFont="1" applyFill="1" applyBorder="1" applyAlignment="1" applyProtection="1">
      <alignment vertical="center"/>
      <protection/>
    </xf>
    <xf numFmtId="0" fontId="1" fillId="0" borderId="10" xfId="81" applyNumberFormat="1" applyFont="1" applyFill="1" applyBorder="1" applyAlignment="1" applyProtection="1">
      <alignment vertical="center"/>
      <protection/>
    </xf>
    <xf numFmtId="184" fontId="2" fillId="0" borderId="12" xfId="81" applyNumberFormat="1" applyFont="1" applyFill="1" applyBorder="1" applyAlignment="1" applyProtection="1">
      <alignment horizontal="right" vertical="center" wrapText="1"/>
      <protection locked="0"/>
    </xf>
    <xf numFmtId="184" fontId="2" fillId="0" borderId="10" xfId="81"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183" fontId="2" fillId="0" borderId="10" xfId="0" applyNumberFormat="1" applyFont="1" applyFill="1" applyBorder="1" applyAlignment="1" applyProtection="1">
      <alignment horizontal="right" vertical="center" wrapText="1"/>
      <protection locked="0"/>
    </xf>
    <xf numFmtId="183" fontId="2" fillId="0" borderId="10" xfId="0" applyNumberFormat="1" applyFont="1" applyFill="1" applyBorder="1" applyAlignment="1">
      <alignment horizontal="right" vertical="center" wrapText="1"/>
    </xf>
    <xf numFmtId="0" fontId="2" fillId="0" borderId="10" xfId="85" applyFont="1" applyFill="1" applyBorder="1">
      <alignment vertical="center"/>
      <protection/>
    </xf>
    <xf numFmtId="0" fontId="2" fillId="0" borderId="10" xfId="0" applyFont="1" applyFill="1" applyBorder="1" applyAlignment="1">
      <alignment horizontal="center" vertical="center"/>
    </xf>
    <xf numFmtId="0" fontId="1" fillId="0" borderId="25" xfId="0" applyNumberFormat="1" applyFont="1" applyFill="1" applyBorder="1" applyAlignment="1" applyProtection="1">
      <alignment horizontal="left" vertical="center"/>
      <protection/>
    </xf>
    <xf numFmtId="0" fontId="2" fillId="0" borderId="15" xfId="81" applyNumberFormat="1" applyFont="1" applyFill="1" applyBorder="1" applyAlignment="1" applyProtection="1" quotePrefix="1">
      <alignment horizontal="left" vertical="center" wrapText="1"/>
      <protection locked="0"/>
    </xf>
    <xf numFmtId="0" fontId="2" fillId="0" borderId="28" xfId="81" applyNumberFormat="1" applyFont="1" applyFill="1" applyBorder="1" applyAlignment="1" applyProtection="1" quotePrefix="1">
      <alignment horizontal="center" vertical="center" wrapText="1"/>
      <protection locked="0"/>
    </xf>
    <xf numFmtId="0" fontId="2" fillId="0" borderId="10" xfId="81" applyNumberFormat="1" applyFont="1" applyFill="1" applyBorder="1" applyAlignment="1" applyProtection="1" quotePrefix="1">
      <alignment horizontal="center" vertical="center" wrapText="1"/>
      <protection locked="0"/>
    </xf>
    <xf numFmtId="0" fontId="8" fillId="8" borderId="10" xfId="75" applyFont="1" applyFill="1" applyBorder="1" applyAlignment="1" quotePrefix="1">
      <alignment horizontal="center" vertical="center" wrapText="1"/>
      <protection/>
    </xf>
    <xf numFmtId="0" fontId="2" fillId="8" borderId="10" xfId="75" applyFont="1" applyFill="1" applyBorder="1" applyAlignment="1" quotePrefix="1">
      <alignment horizontal="center" vertical="center" wrapText="1"/>
      <protection/>
    </xf>
    <xf numFmtId="0" fontId="2" fillId="8" borderId="10" xfId="75" applyFont="1" applyFill="1" applyBorder="1" applyAlignment="1" applyProtection="1" quotePrefix="1">
      <alignment horizontal="center" vertical="center" wrapText="1"/>
      <protection locked="0"/>
    </xf>
  </cellXfs>
  <cellStyles count="73">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常规 4_06一般公共预算基本支出表"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 5" xfId="71"/>
    <cellStyle name="常规_0B6CD2B80CC44853A61EA0F3C70718A7" xfId="72"/>
    <cellStyle name="常规_10FFF10EDCCA4317905A55AF0DC4BD23 2" xfId="73"/>
    <cellStyle name="常规_16D242D3E8CA48A39E7BABAD4C2ADF34" xfId="74"/>
    <cellStyle name="常规_39487248717147F198562F069F2ADD01" xfId="75"/>
    <cellStyle name="常规_76F45534EFC8460DA0F4824A8C8A34BC" xfId="76"/>
    <cellStyle name="常规_895BA4DC252E44F38DB6B1093505760C" xfId="77"/>
    <cellStyle name="常规_9BD24174709145A1A19E8F64762D88B5" xfId="78"/>
    <cellStyle name="常规_AB1B1E38243A4EE5BA45BBBA49A942B7" xfId="79"/>
    <cellStyle name="常规_EA9ADEE351EC4FBE8D6B10FECBD78F3B" xfId="80"/>
    <cellStyle name="常规_F2C9F44EAE6D41698431DB70DDBCF964" xfId="81"/>
    <cellStyle name="常规_FA85956AF29D46888C80C611E9FB4855" xfId="82"/>
    <cellStyle name="常规_FDEBF98641054675A285ACB70D2F65A1" xfId="83"/>
    <cellStyle name="常规_FDEBF98641054675A285ACB70D2F65A1 2" xfId="84"/>
    <cellStyle name="常规_部门收支总表" xfId="85"/>
    <cellStyle name="常规_工资福利"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I19" sqref="I19"/>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61"/>
      <c r="B1" s="362"/>
      <c r="C1" s="362"/>
      <c r="D1" s="362"/>
      <c r="E1" s="362"/>
      <c r="H1" s="553" t="s">
        <v>0</v>
      </c>
    </row>
    <row r="2" spans="1:8" ht="20.25" customHeight="1">
      <c r="A2" s="364" t="s">
        <v>1</v>
      </c>
      <c r="B2" s="364"/>
      <c r="C2" s="364"/>
      <c r="D2" s="364"/>
      <c r="E2" s="364"/>
      <c r="F2" s="364"/>
      <c r="G2" s="364"/>
      <c r="H2" s="364"/>
    </row>
    <row r="3" spans="1:8" ht="16.5" customHeight="1">
      <c r="A3" s="560" t="s">
        <v>2</v>
      </c>
      <c r="B3" s="560"/>
      <c r="C3" s="561"/>
      <c r="D3" s="561"/>
      <c r="E3" s="562"/>
      <c r="H3" s="365" t="s">
        <v>3</v>
      </c>
    </row>
    <row r="4" spans="1:8" ht="16.5" customHeight="1">
      <c r="A4" s="366" t="s">
        <v>4</v>
      </c>
      <c r="B4" s="366"/>
      <c r="C4" s="368" t="s">
        <v>5</v>
      </c>
      <c r="D4" s="368"/>
      <c r="E4" s="368"/>
      <c r="F4" s="368"/>
      <c r="G4" s="368"/>
      <c r="H4" s="368"/>
    </row>
    <row r="5" spans="1:8" ht="15" customHeight="1">
      <c r="A5" s="367" t="s">
        <v>6</v>
      </c>
      <c r="B5" s="367" t="s">
        <v>7</v>
      </c>
      <c r="C5" s="368" t="s">
        <v>8</v>
      </c>
      <c r="D5" s="367" t="s">
        <v>7</v>
      </c>
      <c r="E5" s="368" t="s">
        <v>9</v>
      </c>
      <c r="F5" s="367" t="s">
        <v>7</v>
      </c>
      <c r="G5" s="368" t="s">
        <v>10</v>
      </c>
      <c r="H5" s="367" t="s">
        <v>7</v>
      </c>
    </row>
    <row r="6" spans="1:8" s="28" customFormat="1" ht="15" customHeight="1">
      <c r="A6" s="369" t="s">
        <v>11</v>
      </c>
      <c r="B6" s="370">
        <f>SUM(B7:B8)</f>
        <v>429.64000000000004</v>
      </c>
      <c r="C6" s="369" t="s">
        <v>12</v>
      </c>
      <c r="D6" s="563">
        <v>485.94</v>
      </c>
      <c r="E6" s="369" t="s">
        <v>13</v>
      </c>
      <c r="F6" s="370">
        <f>SUM(F7:F9)</f>
        <v>409.84000000000003</v>
      </c>
      <c r="G6" s="372" t="s">
        <v>14</v>
      </c>
      <c r="H6" s="564">
        <f>F7</f>
        <v>295.91</v>
      </c>
    </row>
    <row r="7" spans="1:8" s="28" customFormat="1" ht="15" customHeight="1">
      <c r="A7" s="369" t="s">
        <v>15</v>
      </c>
      <c r="B7" s="370">
        <f>'02.部门收入总表'!E7</f>
        <v>429.64000000000004</v>
      </c>
      <c r="C7" s="372" t="s">
        <v>16</v>
      </c>
      <c r="D7" s="563"/>
      <c r="E7" s="369" t="s">
        <v>17</v>
      </c>
      <c r="F7" s="370">
        <f>'04.部门支出总表（分类）'!H10</f>
        <v>295.91</v>
      </c>
      <c r="G7" s="372" t="s">
        <v>18</v>
      </c>
      <c r="H7" s="564">
        <f>F8+F11</f>
        <v>82.5</v>
      </c>
    </row>
    <row r="8" spans="1:8" s="28" customFormat="1" ht="15" customHeight="1">
      <c r="A8" s="369" t="s">
        <v>19</v>
      </c>
      <c r="B8" s="370">
        <f>'02.部门收入总表'!F7</f>
        <v>0</v>
      </c>
      <c r="C8" s="369" t="s">
        <v>20</v>
      </c>
      <c r="D8" s="563"/>
      <c r="E8" s="369" t="s">
        <v>21</v>
      </c>
      <c r="F8" s="370">
        <f>'04.部门支出总表（分类）'!I10</f>
        <v>62.7</v>
      </c>
      <c r="G8" s="372" t="s">
        <v>22</v>
      </c>
      <c r="H8" s="564">
        <f>F16</f>
        <v>0</v>
      </c>
    </row>
    <row r="9" spans="1:8" s="28" customFormat="1" ht="15" customHeight="1">
      <c r="A9" s="369" t="s">
        <v>23</v>
      </c>
      <c r="B9" s="370">
        <f>'02.部门收入总表'!G7</f>
        <v>0</v>
      </c>
      <c r="C9" s="369" t="s">
        <v>24</v>
      </c>
      <c r="D9" s="563"/>
      <c r="E9" s="369" t="s">
        <v>25</v>
      </c>
      <c r="F9" s="370">
        <f>'04.部门支出总表（分类）'!J10</f>
        <v>51.23</v>
      </c>
      <c r="G9" s="372" t="s">
        <v>26</v>
      </c>
      <c r="H9" s="564">
        <f>F15</f>
        <v>0</v>
      </c>
    </row>
    <row r="10" spans="1:8" s="28" customFormat="1" ht="15" customHeight="1">
      <c r="A10" s="369" t="s">
        <v>27</v>
      </c>
      <c r="B10" s="370">
        <f>'02.部门收入总表'!H7</f>
        <v>0</v>
      </c>
      <c r="C10" s="369" t="s">
        <v>28</v>
      </c>
      <c r="D10" s="563"/>
      <c r="E10" s="369" t="s">
        <v>29</v>
      </c>
      <c r="F10" s="370">
        <f>SUM(F11:F17)</f>
        <v>19.8</v>
      </c>
      <c r="G10" s="372" t="s">
        <v>30</v>
      </c>
      <c r="H10" s="564"/>
    </row>
    <row r="11" spans="1:8" s="28" customFormat="1" ht="15" customHeight="1">
      <c r="A11" s="369" t="s">
        <v>31</v>
      </c>
      <c r="B11" s="370">
        <f>'02.部门收入总表'!I7</f>
        <v>0</v>
      </c>
      <c r="C11" s="369" t="s">
        <v>32</v>
      </c>
      <c r="D11" s="563"/>
      <c r="E11" s="565" t="s">
        <v>33</v>
      </c>
      <c r="F11" s="370">
        <f>'04.部门支出总表（分类）'!L11</f>
        <v>19.8</v>
      </c>
      <c r="G11" s="372" t="s">
        <v>34</v>
      </c>
      <c r="H11" s="564"/>
    </row>
    <row r="12" spans="1:8" s="28" customFormat="1" ht="15" customHeight="1">
      <c r="A12" s="369" t="s">
        <v>35</v>
      </c>
      <c r="B12" s="370">
        <f>'02.部门收入总表'!J7</f>
        <v>0</v>
      </c>
      <c r="C12" s="369" t="s">
        <v>36</v>
      </c>
      <c r="D12" s="563"/>
      <c r="E12" s="565" t="s">
        <v>37</v>
      </c>
      <c r="F12" s="370">
        <f>'04.部门支出总表（分类）'!M11</f>
        <v>0</v>
      </c>
      <c r="G12" s="372" t="s">
        <v>38</v>
      </c>
      <c r="H12" s="564">
        <f>F12</f>
        <v>0</v>
      </c>
    </row>
    <row r="13" spans="1:8" s="28" customFormat="1" ht="15" customHeight="1">
      <c r="A13" s="369" t="s">
        <v>39</v>
      </c>
      <c r="B13" s="370">
        <f>'02.部门收入总表'!K7</f>
        <v>0</v>
      </c>
      <c r="C13" s="369" t="s">
        <v>40</v>
      </c>
      <c r="D13" s="563"/>
      <c r="E13" s="565" t="s">
        <v>41</v>
      </c>
      <c r="F13" s="370">
        <f>'04.部门支出总表（分类）'!N11</f>
        <v>0</v>
      </c>
      <c r="G13" s="372" t="s">
        <v>42</v>
      </c>
      <c r="H13" s="564"/>
    </row>
    <row r="14" spans="1:8" s="28" customFormat="1" ht="15" customHeight="1">
      <c r="A14" s="369" t="s">
        <v>43</v>
      </c>
      <c r="B14" s="370">
        <f>'02.部门收入总表'!L7</f>
        <v>0</v>
      </c>
      <c r="C14" s="369" t="s">
        <v>44</v>
      </c>
      <c r="D14" s="563"/>
      <c r="E14" s="565" t="s">
        <v>45</v>
      </c>
      <c r="F14" s="370">
        <f>'04.部门支出总表（分类）'!O11</f>
        <v>0</v>
      </c>
      <c r="G14" s="372" t="s">
        <v>46</v>
      </c>
      <c r="H14" s="564">
        <f>F9</f>
        <v>51.23</v>
      </c>
    </row>
    <row r="15" spans="1:8" s="28" customFormat="1" ht="15" customHeight="1">
      <c r="A15" s="369"/>
      <c r="B15" s="370"/>
      <c r="C15" s="369" t="s">
        <v>47</v>
      </c>
      <c r="D15" s="563"/>
      <c r="E15" s="565" t="s">
        <v>48</v>
      </c>
      <c r="F15" s="370">
        <f>'04.部门支出总表（分类）'!P11</f>
        <v>0</v>
      </c>
      <c r="G15" s="372" t="s">
        <v>49</v>
      </c>
      <c r="H15" s="564">
        <f>F14</f>
        <v>0</v>
      </c>
    </row>
    <row r="16" spans="1:8" s="28" customFormat="1" ht="15" customHeight="1">
      <c r="A16" s="373"/>
      <c r="B16" s="370"/>
      <c r="C16" s="369" t="s">
        <v>50</v>
      </c>
      <c r="D16" s="563"/>
      <c r="E16" s="565" t="s">
        <v>51</v>
      </c>
      <c r="F16" s="370">
        <f>'04.部门支出总表（分类）'!Q11</f>
        <v>0</v>
      </c>
      <c r="G16" s="372" t="s">
        <v>52</v>
      </c>
      <c r="H16" s="564">
        <f>F13</f>
        <v>0</v>
      </c>
    </row>
    <row r="17" spans="1:8" s="28" customFormat="1" ht="15" customHeight="1">
      <c r="A17" s="369"/>
      <c r="B17" s="370"/>
      <c r="C17" s="369" t="s">
        <v>53</v>
      </c>
      <c r="D17" s="563"/>
      <c r="E17" s="565" t="s">
        <v>54</v>
      </c>
      <c r="F17" s="370">
        <f>'04.部门支出总表（分类）'!R11</f>
        <v>0</v>
      </c>
      <c r="G17" s="372" t="s">
        <v>55</v>
      </c>
      <c r="H17" s="564"/>
    </row>
    <row r="18" spans="1:8" s="28" customFormat="1" ht="15" customHeight="1">
      <c r="A18" s="369"/>
      <c r="B18" s="370"/>
      <c r="C18" s="374" t="s">
        <v>56</v>
      </c>
      <c r="D18" s="563"/>
      <c r="E18" s="369" t="s">
        <v>57</v>
      </c>
      <c r="F18" s="370">
        <f>'04.部门支出总表（分类）'!S10</f>
        <v>0</v>
      </c>
      <c r="G18" s="372" t="s">
        <v>58</v>
      </c>
      <c r="H18" s="564"/>
    </row>
    <row r="19" spans="1:8" s="28" customFormat="1" ht="15" customHeight="1">
      <c r="A19" s="373"/>
      <c r="B19" s="370"/>
      <c r="C19" s="374" t="s">
        <v>59</v>
      </c>
      <c r="D19" s="563"/>
      <c r="E19" s="369" t="s">
        <v>60</v>
      </c>
      <c r="F19" s="370">
        <f>'04.部门支出总表（分类）'!T10</f>
        <v>0</v>
      </c>
      <c r="G19" s="372" t="s">
        <v>61</v>
      </c>
      <c r="H19" s="564"/>
    </row>
    <row r="20" spans="1:8" s="28" customFormat="1" ht="15" customHeight="1">
      <c r="A20" s="373"/>
      <c r="B20" s="370"/>
      <c r="C20" s="374" t="s">
        <v>62</v>
      </c>
      <c r="D20" s="563"/>
      <c r="E20" s="369" t="s">
        <v>63</v>
      </c>
      <c r="F20" s="370">
        <f>'04.部门支出总表（分类）'!U10</f>
        <v>0</v>
      </c>
      <c r="G20" s="372" t="s">
        <v>64</v>
      </c>
      <c r="H20" s="564"/>
    </row>
    <row r="21" spans="1:8" s="28" customFormat="1" ht="15" customHeight="1">
      <c r="A21" s="369"/>
      <c r="B21" s="370"/>
      <c r="C21" s="374" t="s">
        <v>65</v>
      </c>
      <c r="D21" s="563"/>
      <c r="E21" s="369"/>
      <c r="F21" s="370"/>
      <c r="G21" s="372"/>
      <c r="H21" s="564"/>
    </row>
    <row r="22" spans="1:8" s="28" customFormat="1" ht="15" customHeight="1">
      <c r="A22" s="369"/>
      <c r="B22" s="370"/>
      <c r="C22" s="374" t="s">
        <v>66</v>
      </c>
      <c r="D22" s="563"/>
      <c r="E22" s="369"/>
      <c r="F22" s="370"/>
      <c r="G22" s="372"/>
      <c r="H22" s="564"/>
    </row>
    <row r="23" spans="1:8" s="28" customFormat="1" ht="15" customHeight="1">
      <c r="A23" s="369"/>
      <c r="B23" s="370"/>
      <c r="C23" s="374" t="s">
        <v>67</v>
      </c>
      <c r="D23" s="563"/>
      <c r="E23" s="369"/>
      <c r="F23" s="370"/>
      <c r="G23" s="372"/>
      <c r="H23" s="564"/>
    </row>
    <row r="24" spans="1:8" s="28" customFormat="1" ht="15" customHeight="1">
      <c r="A24" s="369"/>
      <c r="B24" s="370"/>
      <c r="C24" s="374" t="s">
        <v>68</v>
      </c>
      <c r="D24" s="563"/>
      <c r="E24" s="369"/>
      <c r="F24" s="370"/>
      <c r="G24" s="372"/>
      <c r="H24" s="564"/>
    </row>
    <row r="25" spans="1:8" s="28" customFormat="1" ht="15" customHeight="1">
      <c r="A25" s="369"/>
      <c r="B25" s="370"/>
      <c r="C25" s="374" t="s">
        <v>69</v>
      </c>
      <c r="D25" s="563"/>
      <c r="E25" s="369"/>
      <c r="F25" s="370"/>
      <c r="G25" s="372"/>
      <c r="H25" s="564"/>
    </row>
    <row r="26" spans="1:8" s="28" customFormat="1" ht="15" customHeight="1">
      <c r="A26" s="375" t="s">
        <v>70</v>
      </c>
      <c r="B26" s="370">
        <f>SUM(B7:B25)</f>
        <v>429.64000000000004</v>
      </c>
      <c r="C26" s="375" t="s">
        <v>71</v>
      </c>
      <c r="D26" s="370">
        <f>SUM(D6:D25)</f>
        <v>485.94</v>
      </c>
      <c r="E26" s="375" t="s">
        <v>71</v>
      </c>
      <c r="F26" s="370">
        <f>SUM(F11:F25)+F6</f>
        <v>429.64000000000004</v>
      </c>
      <c r="G26" s="566" t="s">
        <v>72</v>
      </c>
      <c r="H26" s="564">
        <f>SUM(H6:H25)</f>
        <v>429.64000000000004</v>
      </c>
    </row>
    <row r="27" spans="1:8" s="28" customFormat="1" ht="15" customHeight="1">
      <c r="A27" s="369" t="s">
        <v>73</v>
      </c>
      <c r="B27" s="370">
        <f>'02.部门收入总表'!M7</f>
        <v>0</v>
      </c>
      <c r="C27" s="369"/>
      <c r="D27" s="370"/>
      <c r="E27" s="369"/>
      <c r="F27" s="370"/>
      <c r="G27" s="566"/>
      <c r="H27" s="564"/>
    </row>
    <row r="28" spans="1:8" s="28" customFormat="1" ht="13.5" customHeight="1">
      <c r="A28" s="375" t="s">
        <v>74</v>
      </c>
      <c r="B28" s="370">
        <f>B26+B27</f>
        <v>429.64000000000004</v>
      </c>
      <c r="C28" s="375" t="s">
        <v>75</v>
      </c>
      <c r="D28" s="370">
        <f>D26</f>
        <v>485.94</v>
      </c>
      <c r="E28" s="375" t="s">
        <v>75</v>
      </c>
      <c r="F28" s="370">
        <f>F26</f>
        <v>429.64000000000004</v>
      </c>
      <c r="G28" s="566" t="s">
        <v>75</v>
      </c>
      <c r="H28" s="564">
        <f>H26</f>
        <v>429.64000000000004</v>
      </c>
    </row>
    <row r="29" spans="1:6" ht="14.25" customHeight="1">
      <c r="A29" s="567"/>
      <c r="B29" s="567"/>
      <c r="C29" s="567"/>
      <c r="D29" s="567"/>
      <c r="E29" s="567"/>
      <c r="F29" s="567"/>
    </row>
  </sheetData>
  <sheetProtection formatCells="0" formatColumns="0" formatRows="0"/>
  <mergeCells count="4">
    <mergeCell ref="A2:H2"/>
    <mergeCell ref="A3:B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8"/>
  <sheetViews>
    <sheetView showGridLines="0" showZeros="0" workbookViewId="0" topLeftCell="A1">
      <selection activeCell="E13" sqref="E13"/>
    </sheetView>
  </sheetViews>
  <sheetFormatPr defaultColWidth="6.875" defaultRowHeight="22.5" customHeight="1"/>
  <cols>
    <col min="1" max="3" width="3.625" style="381" customWidth="1"/>
    <col min="4" max="4" width="11.125" style="381" customWidth="1"/>
    <col min="5" max="5" width="22.875" style="381" customWidth="1"/>
    <col min="6" max="6" width="12.125" style="381" customWidth="1"/>
    <col min="7" max="12" width="10.375" style="381" customWidth="1"/>
    <col min="13" max="246" width="6.75390625" style="381" customWidth="1"/>
    <col min="247" max="251" width="6.75390625" style="382" customWidth="1"/>
    <col min="252" max="252" width="6.875" style="383" customWidth="1"/>
    <col min="253" max="16384" width="6.875" style="383" customWidth="1"/>
  </cols>
  <sheetData>
    <row r="1" spans="12:252" ht="22.5" customHeight="1">
      <c r="L1" s="381" t="s">
        <v>200</v>
      </c>
      <c r="IR1"/>
    </row>
    <row r="2" spans="1:252" ht="22.5" customHeight="1">
      <c r="A2" s="384" t="s">
        <v>201</v>
      </c>
      <c r="B2" s="384"/>
      <c r="C2" s="384"/>
      <c r="D2" s="384"/>
      <c r="E2" s="384"/>
      <c r="F2" s="384"/>
      <c r="G2" s="384"/>
      <c r="H2" s="384"/>
      <c r="I2" s="384"/>
      <c r="J2" s="384"/>
      <c r="K2" s="384"/>
      <c r="L2" s="384"/>
      <c r="IR2"/>
    </row>
    <row r="3" spans="1:252" ht="22.5" customHeight="1">
      <c r="A3" s="241" t="s">
        <v>2</v>
      </c>
      <c r="B3" s="241"/>
      <c r="C3" s="241"/>
      <c r="D3" s="241"/>
      <c r="E3" s="241"/>
      <c r="K3" s="395" t="s">
        <v>78</v>
      </c>
      <c r="L3" s="395"/>
      <c r="IR3"/>
    </row>
    <row r="4" spans="1:252" ht="22.5" customHeight="1">
      <c r="A4" s="385" t="s">
        <v>97</v>
      </c>
      <c r="B4" s="385"/>
      <c r="C4" s="386"/>
      <c r="D4" s="387" t="s">
        <v>126</v>
      </c>
      <c r="E4" s="388" t="s">
        <v>98</v>
      </c>
      <c r="F4" s="387" t="s">
        <v>169</v>
      </c>
      <c r="G4" s="389" t="s">
        <v>202</v>
      </c>
      <c r="H4" s="387" t="s">
        <v>203</v>
      </c>
      <c r="I4" s="387" t="s">
        <v>204</v>
      </c>
      <c r="J4" s="387" t="s">
        <v>205</v>
      </c>
      <c r="K4" s="387" t="s">
        <v>206</v>
      </c>
      <c r="L4" s="387" t="s">
        <v>189</v>
      </c>
      <c r="IR4"/>
    </row>
    <row r="5" spans="1:252" ht="18" customHeight="1">
      <c r="A5" s="387" t="s">
        <v>100</v>
      </c>
      <c r="B5" s="390" t="s">
        <v>101</v>
      </c>
      <c r="C5" s="388" t="s">
        <v>102</v>
      </c>
      <c r="D5" s="387"/>
      <c r="E5" s="388"/>
      <c r="F5" s="387"/>
      <c r="G5" s="389"/>
      <c r="H5" s="387"/>
      <c r="I5" s="387"/>
      <c r="J5" s="387"/>
      <c r="K5" s="387"/>
      <c r="L5" s="387"/>
      <c r="IR5"/>
    </row>
    <row r="6" spans="1:252" ht="18" customHeight="1">
      <c r="A6" s="387"/>
      <c r="B6" s="390"/>
      <c r="C6" s="388"/>
      <c r="D6" s="387"/>
      <c r="E6" s="388"/>
      <c r="F6" s="387"/>
      <c r="G6" s="389"/>
      <c r="H6" s="387"/>
      <c r="I6" s="387"/>
      <c r="J6" s="387"/>
      <c r="K6" s="387"/>
      <c r="L6" s="387"/>
      <c r="IR6"/>
    </row>
    <row r="7" spans="1:252" ht="22.5" customHeight="1">
      <c r="A7" s="391"/>
      <c r="B7" s="391"/>
      <c r="C7" s="391"/>
      <c r="D7" s="391"/>
      <c r="E7" s="391" t="s">
        <v>81</v>
      </c>
      <c r="F7" s="392">
        <f>F8</f>
        <v>51.23</v>
      </c>
      <c r="G7" s="392">
        <f>G8</f>
        <v>51.23</v>
      </c>
      <c r="H7" s="391"/>
      <c r="I7" s="391"/>
      <c r="J7" s="391"/>
      <c r="K7" s="391"/>
      <c r="L7" s="391"/>
      <c r="M7" s="394"/>
      <c r="N7" s="396"/>
      <c r="IR7"/>
    </row>
    <row r="8" spans="1:14" ht="22.5" customHeight="1">
      <c r="A8" s="61" t="str">
        <f>'15.一般-工资福利'!A8</f>
        <v>201</v>
      </c>
      <c r="B8" s="61"/>
      <c r="C8" s="61"/>
      <c r="D8" s="393" t="str">
        <f>'11.个人家庭(政府预算)'!D8</f>
        <v>016001</v>
      </c>
      <c r="E8" s="299" t="s">
        <v>103</v>
      </c>
      <c r="F8" s="392">
        <f>F9</f>
        <v>51.23</v>
      </c>
      <c r="G8" s="392">
        <f aca="true" t="shared" si="0" ref="G8:L9">G9</f>
        <v>51.23</v>
      </c>
      <c r="H8" s="392">
        <f t="shared" si="0"/>
        <v>0</v>
      </c>
      <c r="I8" s="392">
        <f t="shared" si="0"/>
        <v>0</v>
      </c>
      <c r="J8" s="392">
        <f t="shared" si="0"/>
        <v>0</v>
      </c>
      <c r="K8" s="392">
        <f t="shared" si="0"/>
        <v>0</v>
      </c>
      <c r="L8" s="392">
        <f t="shared" si="0"/>
        <v>0</v>
      </c>
      <c r="M8" s="394"/>
      <c r="N8" s="396"/>
    </row>
    <row r="9" spans="1:14" ht="22.5" customHeight="1">
      <c r="A9" s="61" t="str">
        <f>'15.一般-工资福利'!A9</f>
        <v>201</v>
      </c>
      <c r="B9" s="103" t="s">
        <v>104</v>
      </c>
      <c r="C9" s="61"/>
      <c r="D9" s="393" t="str">
        <f>'11.个人家庭(政府预算)'!D9</f>
        <v>016001</v>
      </c>
      <c r="E9" s="61" t="str">
        <f>'15.一般-工资福利'!E9</f>
        <v>政协事务</v>
      </c>
      <c r="F9" s="392">
        <f>F10</f>
        <v>51.23</v>
      </c>
      <c r="G9" s="392">
        <f t="shared" si="0"/>
        <v>51.23</v>
      </c>
      <c r="H9" s="392">
        <f t="shared" si="0"/>
        <v>0</v>
      </c>
      <c r="I9" s="392">
        <f t="shared" si="0"/>
        <v>0</v>
      </c>
      <c r="J9" s="392">
        <f t="shared" si="0"/>
        <v>0</v>
      </c>
      <c r="K9" s="392">
        <f t="shared" si="0"/>
        <v>0</v>
      </c>
      <c r="L9" s="392">
        <f t="shared" si="0"/>
        <v>0</v>
      </c>
      <c r="M9" s="394"/>
      <c r="N9" s="396"/>
    </row>
    <row r="10" spans="1:252" s="380" customFormat="1" ht="22.5" customHeight="1">
      <c r="A10" s="61" t="str">
        <f>'15.一般-工资福利'!A10</f>
        <v>201</v>
      </c>
      <c r="B10" s="61" t="str">
        <f>'15.一般-工资福利'!B10</f>
        <v>02</v>
      </c>
      <c r="C10" s="61" t="str">
        <f>'15.一般-工资福利'!C10</f>
        <v>01</v>
      </c>
      <c r="D10" s="393" t="str">
        <f>'11.个人家庭(政府预算)'!D10</f>
        <v>016001</v>
      </c>
      <c r="E10" s="61" t="str">
        <f>'15.一般-工资福利'!E10</f>
        <v>行政运行</v>
      </c>
      <c r="F10" s="392">
        <f>SUM(G10:L10)</f>
        <v>51.23</v>
      </c>
      <c r="G10" s="392">
        <f>'19.一般-个人和家庭'!G10</f>
        <v>51.23</v>
      </c>
      <c r="H10" s="392">
        <f>'19.一般-个人和家庭'!H10</f>
        <v>0</v>
      </c>
      <c r="I10" s="392">
        <f>'19.一般-个人和家庭'!I10</f>
        <v>0</v>
      </c>
      <c r="J10" s="392">
        <f>'19.一般-个人和家庭'!J10</f>
        <v>0</v>
      </c>
      <c r="K10" s="392">
        <f>'19.一般-个人和家庭'!K10</f>
        <v>0</v>
      </c>
      <c r="L10" s="392">
        <f>'19.一般-个人和家庭'!L10</f>
        <v>0</v>
      </c>
      <c r="M10" s="394"/>
      <c r="N10" s="397"/>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394"/>
      <c r="DV10" s="394"/>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4"/>
      <c r="EZ10" s="394"/>
      <c r="FA10" s="394"/>
      <c r="FB10" s="394"/>
      <c r="FC10" s="394"/>
      <c r="FD10" s="394"/>
      <c r="FE10" s="394"/>
      <c r="FF10" s="394"/>
      <c r="FG10" s="394"/>
      <c r="FH10" s="394"/>
      <c r="FI10" s="394"/>
      <c r="FJ10" s="394"/>
      <c r="FK10" s="394"/>
      <c r="FL10" s="394"/>
      <c r="FM10" s="394"/>
      <c r="FN10" s="394"/>
      <c r="FO10" s="394"/>
      <c r="FP10" s="394"/>
      <c r="FQ10" s="394"/>
      <c r="FR10" s="394"/>
      <c r="FS10" s="394"/>
      <c r="FT10" s="394"/>
      <c r="FU10" s="394"/>
      <c r="FV10" s="394"/>
      <c r="FW10" s="394"/>
      <c r="FX10" s="394"/>
      <c r="FY10" s="394"/>
      <c r="FZ10" s="394"/>
      <c r="GA10" s="394"/>
      <c r="GB10" s="394"/>
      <c r="GC10" s="394"/>
      <c r="GD10" s="394"/>
      <c r="GE10" s="394"/>
      <c r="GF10" s="394"/>
      <c r="GG10" s="394"/>
      <c r="GH10" s="394"/>
      <c r="GI10" s="394"/>
      <c r="GJ10" s="394"/>
      <c r="GK10" s="394"/>
      <c r="GL10" s="394"/>
      <c r="GM10" s="394"/>
      <c r="GN10" s="394"/>
      <c r="GO10" s="394"/>
      <c r="GP10" s="394"/>
      <c r="GQ10" s="394"/>
      <c r="GR10" s="394"/>
      <c r="GS10" s="394"/>
      <c r="GT10" s="394"/>
      <c r="GU10" s="394"/>
      <c r="GV10" s="394"/>
      <c r="GW10" s="394"/>
      <c r="GX10" s="394"/>
      <c r="GY10" s="394"/>
      <c r="GZ10" s="394"/>
      <c r="HA10" s="394"/>
      <c r="HB10" s="394"/>
      <c r="HC10" s="394"/>
      <c r="HD10" s="394"/>
      <c r="HE10" s="394"/>
      <c r="HF10" s="394"/>
      <c r="HG10" s="394"/>
      <c r="HH10" s="394"/>
      <c r="HI10" s="394"/>
      <c r="HJ10" s="394"/>
      <c r="HK10" s="394"/>
      <c r="HL10" s="394"/>
      <c r="HM10" s="394"/>
      <c r="HN10" s="394"/>
      <c r="HO10" s="394"/>
      <c r="HP10" s="394"/>
      <c r="HQ10" s="394"/>
      <c r="HR10" s="394"/>
      <c r="HS10" s="394"/>
      <c r="HT10" s="394"/>
      <c r="HU10" s="394"/>
      <c r="HV10" s="394"/>
      <c r="HW10" s="394"/>
      <c r="HX10" s="394"/>
      <c r="HY10" s="394"/>
      <c r="HZ10" s="394"/>
      <c r="IA10" s="394"/>
      <c r="IB10" s="394"/>
      <c r="IC10" s="394"/>
      <c r="ID10" s="394"/>
      <c r="IE10" s="394"/>
      <c r="IF10" s="394"/>
      <c r="IG10" s="394"/>
      <c r="IH10" s="394"/>
      <c r="II10" s="394"/>
      <c r="IJ10" s="394"/>
      <c r="IK10" s="394"/>
      <c r="IL10" s="394"/>
      <c r="IM10" s="398"/>
      <c r="IN10" s="398"/>
      <c r="IO10" s="398"/>
      <c r="IP10" s="398"/>
      <c r="IQ10" s="398"/>
      <c r="IR10" s="28"/>
    </row>
    <row r="11" spans="1:252" ht="27.75" customHeight="1">
      <c r="A11" s="394"/>
      <c r="B11" s="394"/>
      <c r="C11" s="394"/>
      <c r="D11" s="394"/>
      <c r="E11" s="394"/>
      <c r="F11" s="394"/>
      <c r="G11" s="394"/>
      <c r="H11" s="394"/>
      <c r="I11" s="394"/>
      <c r="J11" s="394"/>
      <c r="K11" s="394"/>
      <c r="L11" s="394"/>
      <c r="M11" s="394"/>
      <c r="IR11"/>
    </row>
    <row r="12" spans="1:252" ht="22.5" customHeight="1">
      <c r="A12" s="394"/>
      <c r="B12" s="394"/>
      <c r="C12" s="394"/>
      <c r="D12" s="394"/>
      <c r="E12" s="394"/>
      <c r="F12" s="394"/>
      <c r="H12" s="394"/>
      <c r="I12" s="394"/>
      <c r="J12" s="394"/>
      <c r="K12" s="394"/>
      <c r="L12" s="394"/>
      <c r="M12" s="397"/>
      <c r="IR12"/>
    </row>
    <row r="13" spans="1:252" ht="22.5" customHeight="1">
      <c r="A13" s="394"/>
      <c r="B13" s="394"/>
      <c r="C13" s="394"/>
      <c r="D13" s="394"/>
      <c r="E13" s="394"/>
      <c r="F13" s="394"/>
      <c r="H13" s="394"/>
      <c r="I13" s="394"/>
      <c r="J13" s="394"/>
      <c r="K13" s="394"/>
      <c r="L13" s="394"/>
      <c r="M13" s="396"/>
      <c r="IR13"/>
    </row>
    <row r="14" spans="1:252" ht="22.5" customHeight="1">
      <c r="A14" s="394"/>
      <c r="B14" s="394"/>
      <c r="C14" s="394"/>
      <c r="D14" s="394"/>
      <c r="E14" s="394"/>
      <c r="F14" s="394"/>
      <c r="H14" s="394"/>
      <c r="I14" s="394"/>
      <c r="J14" s="394"/>
      <c r="K14" s="394"/>
      <c r="L14" s="394"/>
      <c r="M14" s="396"/>
      <c r="IR14"/>
    </row>
    <row r="15" spans="1:252" ht="22.5" customHeight="1">
      <c r="A15" s="394"/>
      <c r="E15" s="394"/>
      <c r="F15" s="394"/>
      <c r="H15" s="394"/>
      <c r="I15" s="394"/>
      <c r="J15" s="394"/>
      <c r="K15" s="394"/>
      <c r="L15" s="394"/>
      <c r="M15" s="396"/>
      <c r="IR15"/>
    </row>
    <row r="16" spans="1:252" ht="22.5" customHeight="1">
      <c r="A16" s="394"/>
      <c r="H16" s="394"/>
      <c r="I16" s="394"/>
      <c r="J16" s="394"/>
      <c r="K16" s="394"/>
      <c r="L16" s="394"/>
      <c r="M16" s="396"/>
      <c r="IR16"/>
    </row>
    <row r="17" spans="8:252" ht="22.5" customHeight="1">
      <c r="H17" s="394"/>
      <c r="I17" s="394"/>
      <c r="J17" s="394"/>
      <c r="K17" s="394"/>
      <c r="L17" s="394"/>
      <c r="M17" s="396"/>
      <c r="IR17"/>
    </row>
    <row r="18" spans="8:252" ht="22.5" customHeight="1">
      <c r="H18" s="394"/>
      <c r="I18" s="394"/>
      <c r="J18" s="394"/>
      <c r="K18" s="394"/>
      <c r="M18" s="396"/>
      <c r="IR18"/>
    </row>
    <row r="19" spans="1:252" ht="22.5" customHeight="1">
      <c r="A19"/>
      <c r="B19"/>
      <c r="C19"/>
      <c r="D19"/>
      <c r="E19"/>
      <c r="F19"/>
      <c r="G19"/>
      <c r="H19" s="394"/>
      <c r="M19" s="396"/>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9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9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9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9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9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9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9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39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39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G16" sqref="G16"/>
    </sheetView>
  </sheetViews>
  <sheetFormatPr defaultColWidth="9.00390625" defaultRowHeight="14.25"/>
  <cols>
    <col min="1" max="3" width="5.875" style="0" customWidth="1"/>
    <col min="5" max="5" width="14.875" style="0" customWidth="1"/>
    <col min="6" max="6" width="10.375" style="0" customWidth="1"/>
  </cols>
  <sheetData>
    <row r="1" ht="14.25" customHeight="1">
      <c r="K1" t="s">
        <v>207</v>
      </c>
    </row>
    <row r="2" spans="1:11" ht="27" customHeight="1">
      <c r="A2" s="51" t="s">
        <v>208</v>
      </c>
      <c r="B2" s="51"/>
      <c r="C2" s="51"/>
      <c r="D2" s="51"/>
      <c r="E2" s="51"/>
      <c r="F2" s="51"/>
      <c r="G2" s="51"/>
      <c r="H2" s="51"/>
      <c r="I2" s="51"/>
      <c r="J2" s="51"/>
      <c r="K2" s="51"/>
    </row>
    <row r="3" spans="1:11" ht="14.25" customHeight="1">
      <c r="A3" s="241" t="s">
        <v>2</v>
      </c>
      <c r="B3" s="241"/>
      <c r="C3" s="241"/>
      <c r="D3" s="241"/>
      <c r="E3" s="241"/>
      <c r="J3" s="246" t="s">
        <v>78</v>
      </c>
      <c r="K3" s="246"/>
    </row>
    <row r="4" spans="1:11" ht="33" customHeight="1">
      <c r="A4" s="242" t="s">
        <v>97</v>
      </c>
      <c r="B4" s="242"/>
      <c r="C4" s="242"/>
      <c r="D4" s="56" t="s">
        <v>192</v>
      </c>
      <c r="E4" s="56" t="s">
        <v>127</v>
      </c>
      <c r="F4" s="56" t="s">
        <v>116</v>
      </c>
      <c r="G4" s="56"/>
      <c r="H4" s="56"/>
      <c r="I4" s="56"/>
      <c r="J4" s="56"/>
      <c r="K4" s="56"/>
    </row>
    <row r="5" spans="1:11" ht="14.25" customHeight="1">
      <c r="A5" s="56" t="s">
        <v>100</v>
      </c>
      <c r="B5" s="56" t="s">
        <v>101</v>
      </c>
      <c r="C5" s="56" t="s">
        <v>102</v>
      </c>
      <c r="D5" s="56"/>
      <c r="E5" s="56"/>
      <c r="F5" s="56" t="s">
        <v>90</v>
      </c>
      <c r="G5" s="56" t="s">
        <v>209</v>
      </c>
      <c r="H5" s="56" t="s">
        <v>206</v>
      </c>
      <c r="I5" s="56" t="s">
        <v>210</v>
      </c>
      <c r="J5" s="56" t="s">
        <v>202</v>
      </c>
      <c r="K5" s="56" t="s">
        <v>211</v>
      </c>
    </row>
    <row r="6" spans="1:11" ht="32.25" customHeight="1">
      <c r="A6" s="56"/>
      <c r="B6" s="56"/>
      <c r="C6" s="56"/>
      <c r="D6" s="56"/>
      <c r="E6" s="56"/>
      <c r="F6" s="56"/>
      <c r="G6" s="56"/>
      <c r="H6" s="56"/>
      <c r="I6" s="56"/>
      <c r="J6" s="56"/>
      <c r="K6" s="56"/>
    </row>
    <row r="7" spans="1:11" ht="32.25" customHeight="1">
      <c r="A7" s="56"/>
      <c r="B7" s="56"/>
      <c r="C7" s="56"/>
      <c r="D7" s="56"/>
      <c r="E7" s="56" t="s">
        <v>81</v>
      </c>
      <c r="F7" s="377">
        <v>51.23</v>
      </c>
      <c r="G7" s="377">
        <v>0</v>
      </c>
      <c r="H7" s="377">
        <v>0</v>
      </c>
      <c r="I7" s="377">
        <v>0</v>
      </c>
      <c r="J7" s="377">
        <v>51.23</v>
      </c>
      <c r="K7" s="56"/>
    </row>
    <row r="8" spans="1:11" ht="22.5" customHeight="1">
      <c r="A8" s="61" t="str">
        <f>'15.一般-工资福利'!A8</f>
        <v>201</v>
      </c>
      <c r="B8" s="61"/>
      <c r="C8" s="61"/>
      <c r="D8" s="572" t="s">
        <v>93</v>
      </c>
      <c r="E8" s="61" t="str">
        <f>'15.一般-工资福利'!E8</f>
        <v>县政协（一般公共服务支出）</v>
      </c>
      <c r="F8" s="377">
        <f>SUM(G8:K8)</f>
        <v>51.23</v>
      </c>
      <c r="G8" s="377">
        <v>0</v>
      </c>
      <c r="H8" s="377">
        <v>0</v>
      </c>
      <c r="I8" s="377">
        <v>0</v>
      </c>
      <c r="J8" s="377">
        <f>'20.个人家庭(政府预算)(2)'!J8</f>
        <v>51.23</v>
      </c>
      <c r="K8" s="378"/>
    </row>
    <row r="9" spans="1:11" ht="22.5" customHeight="1">
      <c r="A9" s="61" t="str">
        <f>'15.一般-工资福利'!A9</f>
        <v>201</v>
      </c>
      <c r="B9" s="103" t="s">
        <v>104</v>
      </c>
      <c r="C9" s="61"/>
      <c r="D9" s="572" t="s">
        <v>93</v>
      </c>
      <c r="E9" s="61" t="str">
        <f>'15.一般-工资福利'!E9</f>
        <v>政协事务</v>
      </c>
      <c r="F9" s="377">
        <f>SUM(G9:K9)</f>
        <v>51.23</v>
      </c>
      <c r="G9" s="377">
        <v>0</v>
      </c>
      <c r="H9" s="377">
        <v>0</v>
      </c>
      <c r="I9" s="377">
        <v>0</v>
      </c>
      <c r="J9" s="377">
        <f>'20.个人家庭(政府预算)(2)'!J9</f>
        <v>51.23</v>
      </c>
      <c r="K9" s="378"/>
    </row>
    <row r="10" spans="1:11" s="28" customFormat="1" ht="22.5" customHeight="1">
      <c r="A10" s="61" t="str">
        <f>'15.一般-工资福利'!A10</f>
        <v>201</v>
      </c>
      <c r="B10" s="61" t="str">
        <f>'15.一般-工资福利'!B10</f>
        <v>02</v>
      </c>
      <c r="C10" s="61" t="str">
        <f>'15.一般-工资福利'!C10</f>
        <v>01</v>
      </c>
      <c r="D10" s="572" t="s">
        <v>93</v>
      </c>
      <c r="E10" s="61" t="str">
        <f>'15.一般-工资福利'!E10</f>
        <v>行政运行</v>
      </c>
      <c r="F10" s="377">
        <f>SUM(G10:K10)</f>
        <v>51.23</v>
      </c>
      <c r="G10" s="377">
        <f>'20.个人家庭(政府预算)(2)'!G10</f>
        <v>0</v>
      </c>
      <c r="H10" s="377">
        <f>'20.个人家庭(政府预算)(2)'!H10</f>
        <v>0</v>
      </c>
      <c r="I10" s="377">
        <f>'20.个人家庭(政府预算)(2)'!I10</f>
        <v>0</v>
      </c>
      <c r="J10" s="377">
        <f>'20.个人家庭(政府预算)(2)'!J10</f>
        <v>51.23</v>
      </c>
      <c r="K10" s="379">
        <f>'20.个人家庭(政府预算)(2)'!K10</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E3"/>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61"/>
      <c r="B1" s="362"/>
      <c r="C1" s="362"/>
      <c r="D1" s="362"/>
      <c r="E1" s="362"/>
      <c r="F1" s="363" t="s">
        <v>212</v>
      </c>
    </row>
    <row r="2" spans="1:6" ht="24" customHeight="1">
      <c r="A2" s="364" t="s">
        <v>213</v>
      </c>
      <c r="B2" s="364"/>
      <c r="C2" s="364"/>
      <c r="D2" s="364"/>
      <c r="E2" s="364"/>
      <c r="F2" s="364"/>
    </row>
    <row r="3" spans="1:6" ht="14.25" customHeight="1">
      <c r="A3" s="241" t="s">
        <v>2</v>
      </c>
      <c r="B3" s="241"/>
      <c r="C3" s="241"/>
      <c r="D3" s="241"/>
      <c r="E3" s="241"/>
      <c r="F3" s="365" t="s">
        <v>3</v>
      </c>
    </row>
    <row r="4" spans="1:6" ht="17.25" customHeight="1">
      <c r="A4" s="366" t="s">
        <v>4</v>
      </c>
      <c r="B4" s="366"/>
      <c r="C4" s="366" t="s">
        <v>5</v>
      </c>
      <c r="D4" s="366"/>
      <c r="E4" s="366"/>
      <c r="F4" s="366"/>
    </row>
    <row r="5" spans="1:6" ht="17.25" customHeight="1">
      <c r="A5" s="367" t="s">
        <v>6</v>
      </c>
      <c r="B5" s="367" t="s">
        <v>7</v>
      </c>
      <c r="C5" s="368" t="s">
        <v>6</v>
      </c>
      <c r="D5" s="367" t="s">
        <v>81</v>
      </c>
      <c r="E5" s="368" t="s">
        <v>214</v>
      </c>
      <c r="F5" s="367" t="s">
        <v>215</v>
      </c>
    </row>
    <row r="6" spans="1:6" s="28" customFormat="1" ht="15" customHeight="1">
      <c r="A6" s="369" t="s">
        <v>216</v>
      </c>
      <c r="B6" s="370">
        <f>SUM(B7:B8)</f>
        <v>429.64000000000004</v>
      </c>
      <c r="C6" s="369" t="s">
        <v>12</v>
      </c>
      <c r="D6" s="244">
        <f>E6+F6</f>
        <v>485.94</v>
      </c>
      <c r="E6" s="371">
        <v>485.94</v>
      </c>
      <c r="F6" s="371"/>
    </row>
    <row r="7" spans="1:6" s="28" customFormat="1" ht="15" customHeight="1">
      <c r="A7" s="369" t="s">
        <v>217</v>
      </c>
      <c r="B7" s="370">
        <f>'13.一般预算支出'!F10+'13.一般预算支出'!F11</f>
        <v>429.64000000000004</v>
      </c>
      <c r="C7" s="372" t="s">
        <v>16</v>
      </c>
      <c r="D7" s="244">
        <f aca="true" t="shared" si="0" ref="D7:D25">E7+F7</f>
        <v>0</v>
      </c>
      <c r="E7" s="371"/>
      <c r="F7" s="371"/>
    </row>
    <row r="8" spans="1:6" s="28" customFormat="1" ht="15" customHeight="1">
      <c r="A8" s="369" t="s">
        <v>19</v>
      </c>
      <c r="B8" s="370">
        <f>'24.专户'!F8</f>
        <v>0</v>
      </c>
      <c r="C8" s="369" t="s">
        <v>20</v>
      </c>
      <c r="D8" s="244">
        <f t="shared" si="0"/>
        <v>0</v>
      </c>
      <c r="E8" s="371"/>
      <c r="F8" s="371"/>
    </row>
    <row r="9" spans="1:6" s="28" customFormat="1" ht="15" customHeight="1">
      <c r="A9" s="369" t="s">
        <v>218</v>
      </c>
      <c r="B9" s="370">
        <f>'22.政府性基金'!F8</f>
        <v>0</v>
      </c>
      <c r="C9" s="369" t="s">
        <v>24</v>
      </c>
      <c r="D9" s="244">
        <f t="shared" si="0"/>
        <v>0</v>
      </c>
      <c r="E9" s="371"/>
      <c r="F9" s="371"/>
    </row>
    <row r="10" spans="1:6" s="28" customFormat="1" ht="15" customHeight="1">
      <c r="A10" s="369"/>
      <c r="B10" s="370"/>
      <c r="C10" s="369" t="s">
        <v>28</v>
      </c>
      <c r="D10" s="244">
        <f t="shared" si="0"/>
        <v>0</v>
      </c>
      <c r="E10" s="371"/>
      <c r="F10" s="371">
        <f>B9</f>
        <v>0</v>
      </c>
    </row>
    <row r="11" spans="1:6" s="28" customFormat="1" ht="15" customHeight="1">
      <c r="A11" s="369"/>
      <c r="B11" s="370"/>
      <c r="C11" s="369" t="s">
        <v>32</v>
      </c>
      <c r="D11" s="244">
        <f t="shared" si="0"/>
        <v>0</v>
      </c>
      <c r="E11" s="371"/>
      <c r="F11" s="371"/>
    </row>
    <row r="12" spans="1:6" s="28" customFormat="1" ht="15" customHeight="1">
      <c r="A12" s="369"/>
      <c r="B12" s="370"/>
      <c r="C12" s="369" t="s">
        <v>36</v>
      </c>
      <c r="D12" s="244">
        <f t="shared" si="0"/>
        <v>0</v>
      </c>
      <c r="E12" s="371"/>
      <c r="F12" s="371"/>
    </row>
    <row r="13" spans="1:6" s="28" customFormat="1" ht="15" customHeight="1">
      <c r="A13" s="369"/>
      <c r="B13" s="370"/>
      <c r="C13" s="369" t="s">
        <v>40</v>
      </c>
      <c r="D13" s="244">
        <f t="shared" si="0"/>
        <v>0</v>
      </c>
      <c r="E13" s="371"/>
      <c r="F13" s="371"/>
    </row>
    <row r="14" spans="1:6" s="28" customFormat="1" ht="15" customHeight="1">
      <c r="A14" s="373"/>
      <c r="B14" s="370"/>
      <c r="C14" s="369" t="s">
        <v>44</v>
      </c>
      <c r="D14" s="244">
        <f t="shared" si="0"/>
        <v>0</v>
      </c>
      <c r="E14" s="371"/>
      <c r="F14" s="371"/>
    </row>
    <row r="15" spans="1:6" s="28" customFormat="1" ht="15" customHeight="1">
      <c r="A15" s="369"/>
      <c r="B15" s="370"/>
      <c r="C15" s="369" t="s">
        <v>47</v>
      </c>
      <c r="D15" s="244">
        <f t="shared" si="0"/>
        <v>0</v>
      </c>
      <c r="E15" s="371"/>
      <c r="F15" s="371"/>
    </row>
    <row r="16" spans="1:6" s="28" customFormat="1" ht="15" customHeight="1">
      <c r="A16" s="369"/>
      <c r="B16" s="370"/>
      <c r="C16" s="369" t="s">
        <v>50</v>
      </c>
      <c r="D16" s="244">
        <f t="shared" si="0"/>
        <v>0</v>
      </c>
      <c r="E16" s="371"/>
      <c r="F16" s="371"/>
    </row>
    <row r="17" spans="1:6" s="28" customFormat="1" ht="15" customHeight="1">
      <c r="A17" s="369"/>
      <c r="B17" s="370"/>
      <c r="C17" s="369" t="s">
        <v>53</v>
      </c>
      <c r="D17" s="244">
        <f t="shared" si="0"/>
        <v>0</v>
      </c>
      <c r="E17" s="371"/>
      <c r="F17" s="371"/>
    </row>
    <row r="18" spans="1:6" s="28" customFormat="1" ht="15" customHeight="1">
      <c r="A18" s="369"/>
      <c r="B18" s="370"/>
      <c r="C18" s="374" t="s">
        <v>56</v>
      </c>
      <c r="D18" s="244">
        <f t="shared" si="0"/>
        <v>0</v>
      </c>
      <c r="E18" s="371"/>
      <c r="F18" s="371"/>
    </row>
    <row r="19" spans="1:6" s="28" customFormat="1" ht="15" customHeight="1">
      <c r="A19" s="369"/>
      <c r="B19" s="370"/>
      <c r="C19" s="374" t="s">
        <v>59</v>
      </c>
      <c r="D19" s="244">
        <f t="shared" si="0"/>
        <v>0</v>
      </c>
      <c r="E19" s="371"/>
      <c r="F19" s="371"/>
    </row>
    <row r="20" spans="1:6" s="28" customFormat="1" ht="15" customHeight="1">
      <c r="A20" s="369"/>
      <c r="B20" s="370"/>
      <c r="C20" s="374" t="s">
        <v>62</v>
      </c>
      <c r="D20" s="244">
        <f t="shared" si="0"/>
        <v>0</v>
      </c>
      <c r="E20" s="371"/>
      <c r="F20" s="371"/>
    </row>
    <row r="21" spans="1:6" s="28" customFormat="1" ht="15" customHeight="1">
      <c r="A21" s="369"/>
      <c r="B21" s="370"/>
      <c r="C21" s="374" t="s">
        <v>65</v>
      </c>
      <c r="D21" s="244">
        <f t="shared" si="0"/>
        <v>0</v>
      </c>
      <c r="E21" s="371"/>
      <c r="F21" s="371"/>
    </row>
    <row r="22" spans="1:6" s="28" customFormat="1" ht="15" customHeight="1">
      <c r="A22" s="369"/>
      <c r="B22" s="370"/>
      <c r="C22" s="374" t="s">
        <v>66</v>
      </c>
      <c r="D22" s="244">
        <f t="shared" si="0"/>
        <v>0</v>
      </c>
      <c r="E22" s="371"/>
      <c r="F22" s="371"/>
    </row>
    <row r="23" spans="1:6" s="28" customFormat="1" ht="15" customHeight="1">
      <c r="A23" s="369"/>
      <c r="B23" s="370"/>
      <c r="C23" s="374" t="s">
        <v>67</v>
      </c>
      <c r="D23" s="244">
        <f t="shared" si="0"/>
        <v>0</v>
      </c>
      <c r="E23" s="371"/>
      <c r="F23" s="371"/>
    </row>
    <row r="24" spans="1:6" s="28" customFormat="1" ht="15" customHeight="1">
      <c r="A24" s="369"/>
      <c r="B24" s="370"/>
      <c r="C24" s="374" t="s">
        <v>68</v>
      </c>
      <c r="D24" s="244">
        <f t="shared" si="0"/>
        <v>0</v>
      </c>
      <c r="E24" s="371"/>
      <c r="F24" s="371"/>
    </row>
    <row r="25" spans="1:6" s="28" customFormat="1" ht="15" customHeight="1">
      <c r="A25" s="369"/>
      <c r="B25" s="370"/>
      <c r="C25" s="374" t="s">
        <v>69</v>
      </c>
      <c r="D25" s="244">
        <f t="shared" si="0"/>
        <v>0</v>
      </c>
      <c r="E25" s="371"/>
      <c r="F25" s="371"/>
    </row>
    <row r="26" spans="1:6" s="28" customFormat="1" ht="15" customHeight="1">
      <c r="A26" s="375" t="s">
        <v>70</v>
      </c>
      <c r="B26" s="370">
        <f>B6+B9</f>
        <v>429.64000000000004</v>
      </c>
      <c r="C26" s="375" t="s">
        <v>71</v>
      </c>
      <c r="D26" s="244">
        <f>SUM(E26:F26)</f>
        <v>485.94</v>
      </c>
      <c r="E26" s="244">
        <f>SUM(E6:E25)</f>
        <v>485.94</v>
      </c>
      <c r="F26" s="244">
        <f>SUM(F6:F25)</f>
        <v>0</v>
      </c>
    </row>
    <row r="27" spans="1:6" ht="14.25" customHeight="1">
      <c r="A27" s="376"/>
      <c r="B27" s="376"/>
      <c r="C27" s="376"/>
      <c r="D27" s="376"/>
      <c r="E27" s="376"/>
      <c r="F27" s="376"/>
    </row>
  </sheetData>
  <sheetProtection formatCells="0" formatColumns="0" formatRows="0"/>
  <mergeCells count="2">
    <mergeCell ref="A2:F2"/>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0"/>
    <pageSetUpPr fitToPage="1"/>
  </sheetPr>
  <dimension ref="A1:IR19"/>
  <sheetViews>
    <sheetView showGridLines="0" showZeros="0" workbookViewId="0" topLeftCell="A1">
      <selection activeCell="G16" sqref="G16"/>
    </sheetView>
  </sheetViews>
  <sheetFormatPr defaultColWidth="6.875" defaultRowHeight="18.75" customHeight="1"/>
  <cols>
    <col min="1" max="2" width="5.375" style="318" customWidth="1"/>
    <col min="3" max="3" width="5.375" style="319" customWidth="1"/>
    <col min="4" max="4" width="7.625" style="320" customWidth="1"/>
    <col min="5" max="5" width="24.125" style="321" customWidth="1"/>
    <col min="6" max="13" width="8.625" style="322" customWidth="1"/>
    <col min="14" max="18" width="8.625" style="323" customWidth="1"/>
    <col min="19" max="19" width="8.625" style="324" customWidth="1"/>
    <col min="20" max="247" width="8.00390625" style="323" customWidth="1"/>
    <col min="248" max="252" width="6.875" style="324" customWidth="1"/>
    <col min="253" max="16384" width="6.875" style="324" customWidth="1"/>
  </cols>
  <sheetData>
    <row r="1" spans="1:252" ht="23.25" customHeight="1">
      <c r="A1" s="325"/>
      <c r="B1" s="325"/>
      <c r="C1" s="325"/>
      <c r="D1" s="325"/>
      <c r="E1" s="325"/>
      <c r="F1" s="325"/>
      <c r="G1" s="325"/>
      <c r="H1" s="325"/>
      <c r="I1" s="325"/>
      <c r="J1" s="325"/>
      <c r="K1" s="325"/>
      <c r="L1" s="325"/>
      <c r="M1" s="325"/>
      <c r="N1" s="325"/>
      <c r="O1" s="325"/>
      <c r="Q1" s="325"/>
      <c r="R1" s="325"/>
      <c r="S1" s="325" t="s">
        <v>219</v>
      </c>
      <c r="IN1"/>
      <c r="IO1"/>
      <c r="IP1"/>
      <c r="IQ1"/>
      <c r="IR1"/>
    </row>
    <row r="2" spans="1:252" ht="23.25" customHeight="1">
      <c r="A2" s="326" t="s">
        <v>220</v>
      </c>
      <c r="B2" s="326"/>
      <c r="C2" s="326"/>
      <c r="D2" s="326"/>
      <c r="E2" s="326"/>
      <c r="F2" s="326"/>
      <c r="G2" s="326"/>
      <c r="H2" s="326"/>
      <c r="I2" s="326"/>
      <c r="J2" s="326"/>
      <c r="K2" s="326"/>
      <c r="L2" s="326"/>
      <c r="M2" s="326"/>
      <c r="N2" s="326"/>
      <c r="O2" s="326"/>
      <c r="P2" s="326"/>
      <c r="Q2" s="326"/>
      <c r="R2" s="326"/>
      <c r="S2" s="326"/>
      <c r="IN2"/>
      <c r="IO2"/>
      <c r="IP2"/>
      <c r="IQ2"/>
      <c r="IR2"/>
    </row>
    <row r="3" spans="1:252" s="316" customFormat="1" ht="23.25" customHeight="1">
      <c r="A3" s="241" t="s">
        <v>2</v>
      </c>
      <c r="B3" s="241"/>
      <c r="C3" s="241"/>
      <c r="D3" s="241"/>
      <c r="E3" s="241"/>
      <c r="F3" s="325"/>
      <c r="G3" s="325"/>
      <c r="H3" s="325"/>
      <c r="I3" s="325"/>
      <c r="J3" s="325"/>
      <c r="K3" s="325"/>
      <c r="L3" s="325"/>
      <c r="M3" s="325"/>
      <c r="N3" s="325"/>
      <c r="O3" s="325"/>
      <c r="Q3" s="325"/>
      <c r="R3" s="325"/>
      <c r="S3" s="356" t="s">
        <v>78</v>
      </c>
      <c r="IN3"/>
      <c r="IO3"/>
      <c r="IP3"/>
      <c r="IQ3"/>
      <c r="IR3"/>
    </row>
    <row r="4" spans="1:252" s="316" customFormat="1" ht="23.25" customHeight="1">
      <c r="A4" s="327" t="s">
        <v>107</v>
      </c>
      <c r="B4" s="327"/>
      <c r="C4" s="327"/>
      <c r="D4" s="138" t="s">
        <v>79</v>
      </c>
      <c r="E4" s="138" t="s">
        <v>98</v>
      </c>
      <c r="F4" s="339" t="s">
        <v>221</v>
      </c>
      <c r="G4" s="328" t="s">
        <v>109</v>
      </c>
      <c r="H4" s="328"/>
      <c r="I4" s="328"/>
      <c r="J4" s="328"/>
      <c r="K4" s="328" t="s">
        <v>110</v>
      </c>
      <c r="L4" s="328"/>
      <c r="M4" s="328"/>
      <c r="N4" s="328"/>
      <c r="O4" s="328"/>
      <c r="P4" s="328"/>
      <c r="Q4" s="328"/>
      <c r="R4" s="328"/>
      <c r="S4" s="138" t="s">
        <v>113</v>
      </c>
      <c r="IN4"/>
      <c r="IO4"/>
      <c r="IP4"/>
      <c r="IQ4"/>
      <c r="IR4"/>
    </row>
    <row r="5" spans="1:252" s="316" customFormat="1" ht="23.25" customHeight="1">
      <c r="A5" s="138" t="s">
        <v>100</v>
      </c>
      <c r="B5" s="138" t="s">
        <v>101</v>
      </c>
      <c r="C5" s="275" t="s">
        <v>102</v>
      </c>
      <c r="D5" s="138"/>
      <c r="E5" s="138"/>
      <c r="F5" s="340"/>
      <c r="G5" s="138" t="s">
        <v>81</v>
      </c>
      <c r="H5" s="138" t="s">
        <v>114</v>
      </c>
      <c r="I5" s="138" t="s">
        <v>115</v>
      </c>
      <c r="J5" s="138" t="s">
        <v>116</v>
      </c>
      <c r="K5" s="138" t="s">
        <v>81</v>
      </c>
      <c r="L5" s="138" t="s">
        <v>117</v>
      </c>
      <c r="M5" s="138" t="s">
        <v>118</v>
      </c>
      <c r="N5" s="138" t="s">
        <v>119</v>
      </c>
      <c r="O5" s="138" t="s">
        <v>120</v>
      </c>
      <c r="P5" s="138" t="s">
        <v>121</v>
      </c>
      <c r="Q5" s="138" t="s">
        <v>122</v>
      </c>
      <c r="R5" s="138" t="s">
        <v>123</v>
      </c>
      <c r="S5" s="138"/>
      <c r="IN5"/>
      <c r="IO5"/>
      <c r="IP5"/>
      <c r="IQ5"/>
      <c r="IR5"/>
    </row>
    <row r="6" spans="1:252" ht="31.5" customHeight="1">
      <c r="A6" s="138"/>
      <c r="B6" s="138"/>
      <c r="C6" s="275"/>
      <c r="D6" s="138"/>
      <c r="E6" s="138"/>
      <c r="F6" s="341"/>
      <c r="G6" s="138"/>
      <c r="H6" s="138"/>
      <c r="I6" s="138"/>
      <c r="J6" s="138"/>
      <c r="K6" s="138"/>
      <c r="L6" s="138"/>
      <c r="M6" s="138"/>
      <c r="N6" s="138"/>
      <c r="O6" s="138"/>
      <c r="P6" s="138"/>
      <c r="Q6" s="138"/>
      <c r="R6" s="138"/>
      <c r="S6" s="138"/>
      <c r="IN6"/>
      <c r="IO6"/>
      <c r="IP6"/>
      <c r="IQ6"/>
      <c r="IR6"/>
    </row>
    <row r="7" spans="1:252" ht="27.75" customHeight="1">
      <c r="A7" s="342"/>
      <c r="B7" s="342"/>
      <c r="C7" s="342"/>
      <c r="D7" s="342"/>
      <c r="E7" s="342" t="s">
        <v>81</v>
      </c>
      <c r="F7" s="343">
        <f aca="true" t="shared" si="0" ref="F7:L7">F8</f>
        <v>429.64000000000004</v>
      </c>
      <c r="G7" s="343">
        <f t="shared" si="0"/>
        <v>409.84000000000003</v>
      </c>
      <c r="H7" s="343">
        <f t="shared" si="0"/>
        <v>295.91</v>
      </c>
      <c r="I7" s="343">
        <f t="shared" si="0"/>
        <v>62.7</v>
      </c>
      <c r="J7" s="343">
        <f t="shared" si="0"/>
        <v>51.23</v>
      </c>
      <c r="K7" s="343">
        <f t="shared" si="0"/>
        <v>19.8</v>
      </c>
      <c r="L7" s="343">
        <f t="shared" si="0"/>
        <v>19.8</v>
      </c>
      <c r="M7" s="349"/>
      <c r="N7" s="350"/>
      <c r="O7" s="350"/>
      <c r="P7" s="349"/>
      <c r="Q7" s="349"/>
      <c r="R7" s="349"/>
      <c r="S7" s="357"/>
      <c r="IN7"/>
      <c r="IO7"/>
      <c r="IP7"/>
      <c r="IQ7"/>
      <c r="IR7"/>
    </row>
    <row r="8" spans="1:19" ht="27.75" customHeight="1">
      <c r="A8" s="61" t="str">
        <f>'15.一般-工资福利'!A8</f>
        <v>201</v>
      </c>
      <c r="B8" s="61"/>
      <c r="C8" s="61"/>
      <c r="D8" s="275" t="str">
        <f>'14.一般预算基本支出表'!D8</f>
        <v>016001</v>
      </c>
      <c r="E8" s="299" t="s">
        <v>103</v>
      </c>
      <c r="F8" s="343">
        <f>F9</f>
        <v>429.64000000000004</v>
      </c>
      <c r="G8" s="343">
        <f aca="true" t="shared" si="1" ref="G8:S8">G9</f>
        <v>409.84000000000003</v>
      </c>
      <c r="H8" s="343">
        <f t="shared" si="1"/>
        <v>295.91</v>
      </c>
      <c r="I8" s="343">
        <f t="shared" si="1"/>
        <v>62.7</v>
      </c>
      <c r="J8" s="343">
        <f t="shared" si="1"/>
        <v>51.23</v>
      </c>
      <c r="K8" s="343">
        <f t="shared" si="1"/>
        <v>19.8</v>
      </c>
      <c r="L8" s="343">
        <f t="shared" si="1"/>
        <v>19.8</v>
      </c>
      <c r="M8" s="343">
        <f t="shared" si="1"/>
        <v>0</v>
      </c>
      <c r="N8" s="343">
        <f t="shared" si="1"/>
        <v>0</v>
      </c>
      <c r="O8" s="343">
        <f t="shared" si="1"/>
        <v>0</v>
      </c>
      <c r="P8" s="343">
        <f t="shared" si="1"/>
        <v>0</v>
      </c>
      <c r="Q8" s="343">
        <f t="shared" si="1"/>
        <v>0</v>
      </c>
      <c r="R8" s="343">
        <f t="shared" si="1"/>
        <v>0</v>
      </c>
      <c r="S8" s="343">
        <f t="shared" si="1"/>
        <v>0</v>
      </c>
    </row>
    <row r="9" spans="1:19" ht="27.75" customHeight="1">
      <c r="A9" s="61" t="str">
        <f>'15.一般-工资福利'!A9</f>
        <v>201</v>
      </c>
      <c r="B9" s="103" t="s">
        <v>104</v>
      </c>
      <c r="C9" s="61"/>
      <c r="D9" s="275" t="str">
        <f>'14.一般预算基本支出表'!D9</f>
        <v>016001</v>
      </c>
      <c r="E9" s="61" t="str">
        <f>'15.一般-工资福利'!E9</f>
        <v>政协事务</v>
      </c>
      <c r="F9" s="343">
        <f>F10+F11</f>
        <v>429.64000000000004</v>
      </c>
      <c r="G9" s="343">
        <f aca="true" t="shared" si="2" ref="G9:S9">G10+G11</f>
        <v>409.84000000000003</v>
      </c>
      <c r="H9" s="343">
        <f t="shared" si="2"/>
        <v>295.91</v>
      </c>
      <c r="I9" s="343">
        <f t="shared" si="2"/>
        <v>62.7</v>
      </c>
      <c r="J9" s="343">
        <f t="shared" si="2"/>
        <v>51.23</v>
      </c>
      <c r="K9" s="343">
        <f t="shared" si="2"/>
        <v>19.8</v>
      </c>
      <c r="L9" s="343">
        <f t="shared" si="2"/>
        <v>19.8</v>
      </c>
      <c r="M9" s="343">
        <f t="shared" si="2"/>
        <v>0</v>
      </c>
      <c r="N9" s="343">
        <f t="shared" si="2"/>
        <v>0</v>
      </c>
      <c r="O9" s="343">
        <f t="shared" si="2"/>
        <v>0</v>
      </c>
      <c r="P9" s="343">
        <f t="shared" si="2"/>
        <v>0</v>
      </c>
      <c r="Q9" s="343">
        <f t="shared" si="2"/>
        <v>0</v>
      </c>
      <c r="R9" s="343">
        <f t="shared" si="2"/>
        <v>0</v>
      </c>
      <c r="S9" s="343">
        <f t="shared" si="2"/>
        <v>0</v>
      </c>
    </row>
    <row r="10" spans="1:252" s="317" customFormat="1" ht="27.75" customHeight="1">
      <c r="A10" s="61" t="str">
        <f>'15.一般-工资福利'!A10</f>
        <v>201</v>
      </c>
      <c r="B10" s="61" t="str">
        <f>'15.一般-工资福利'!B10</f>
        <v>02</v>
      </c>
      <c r="C10" s="61" t="str">
        <f>'15.一般-工资福利'!C10</f>
        <v>01</v>
      </c>
      <c r="D10" s="275" t="str">
        <f>'14.一般预算基本支出表'!D10</f>
        <v>016001</v>
      </c>
      <c r="E10" s="61" t="str">
        <f>'15.一般-工资福利'!E10</f>
        <v>行政运行</v>
      </c>
      <c r="F10" s="344">
        <f>G10+K10+S10</f>
        <v>409.84000000000003</v>
      </c>
      <c r="G10" s="344">
        <f>'14.一般预算基本支出表'!F10</f>
        <v>409.84000000000003</v>
      </c>
      <c r="H10" s="344">
        <f>'14.一般预算基本支出表'!G10</f>
        <v>295.91</v>
      </c>
      <c r="I10" s="344">
        <f>'14.一般预算基本支出表'!H10</f>
        <v>62.7</v>
      </c>
      <c r="J10" s="344">
        <f>'14.一般预算基本支出表'!I10</f>
        <v>51.23</v>
      </c>
      <c r="K10" s="351">
        <f>SUM(L10:R10)</f>
        <v>0</v>
      </c>
      <c r="L10" s="352"/>
      <c r="M10" s="353"/>
      <c r="N10" s="353"/>
      <c r="O10" s="353"/>
      <c r="P10" s="353"/>
      <c r="Q10" s="353"/>
      <c r="R10" s="353"/>
      <c r="S10" s="35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338"/>
      <c r="FM10" s="338"/>
      <c r="FN10" s="338"/>
      <c r="FO10" s="338"/>
      <c r="FP10" s="338"/>
      <c r="FQ10" s="338"/>
      <c r="FR10" s="338"/>
      <c r="FS10" s="338"/>
      <c r="FT10" s="338"/>
      <c r="FU10" s="338"/>
      <c r="FV10" s="338"/>
      <c r="FW10" s="338"/>
      <c r="FX10" s="338"/>
      <c r="FY10" s="338"/>
      <c r="FZ10" s="338"/>
      <c r="GA10" s="338"/>
      <c r="GB10" s="338"/>
      <c r="GC10" s="338"/>
      <c r="GD10" s="338"/>
      <c r="GE10" s="338"/>
      <c r="GF10" s="338"/>
      <c r="GG10" s="338"/>
      <c r="GH10" s="338"/>
      <c r="GI10" s="338"/>
      <c r="GJ10" s="338"/>
      <c r="GK10" s="338"/>
      <c r="GL10" s="338"/>
      <c r="GM10" s="338"/>
      <c r="GN10" s="338"/>
      <c r="GO10" s="338"/>
      <c r="GP10" s="338"/>
      <c r="GQ10" s="338"/>
      <c r="GR10" s="338"/>
      <c r="GS10" s="338"/>
      <c r="GT10" s="338"/>
      <c r="GU10" s="338"/>
      <c r="GV10" s="338"/>
      <c r="GW10" s="338"/>
      <c r="GX10" s="338"/>
      <c r="GY10" s="338"/>
      <c r="GZ10" s="338"/>
      <c r="HA10" s="338"/>
      <c r="HB10" s="338"/>
      <c r="HC10" s="338"/>
      <c r="HD10" s="338"/>
      <c r="HE10" s="338"/>
      <c r="HF10" s="338"/>
      <c r="HG10" s="338"/>
      <c r="HH10" s="338"/>
      <c r="HI10" s="338"/>
      <c r="HJ10" s="338"/>
      <c r="HK10" s="338"/>
      <c r="HL10" s="338"/>
      <c r="HM10" s="338"/>
      <c r="HN10" s="338"/>
      <c r="HO10" s="338"/>
      <c r="HP10" s="338"/>
      <c r="HQ10" s="338"/>
      <c r="HR10" s="338"/>
      <c r="HS10" s="338"/>
      <c r="HT10" s="338"/>
      <c r="HU10" s="338"/>
      <c r="HV10" s="338"/>
      <c r="HW10" s="338"/>
      <c r="HX10" s="338"/>
      <c r="HY10" s="338"/>
      <c r="HZ10" s="338"/>
      <c r="IA10" s="338"/>
      <c r="IB10" s="338"/>
      <c r="IC10" s="338"/>
      <c r="ID10" s="338"/>
      <c r="IE10" s="338"/>
      <c r="IF10" s="338"/>
      <c r="IG10" s="338"/>
      <c r="IH10" s="338"/>
      <c r="II10" s="338"/>
      <c r="IJ10" s="338"/>
      <c r="IK10" s="338"/>
      <c r="IL10" s="338"/>
      <c r="IM10" s="338"/>
      <c r="IN10" s="28"/>
      <c r="IO10" s="28"/>
      <c r="IP10" s="28"/>
      <c r="IQ10" s="28"/>
      <c r="IR10" s="28"/>
    </row>
    <row r="11" spans="1:252" ht="27.75" customHeight="1">
      <c r="A11" s="345" t="str">
        <f>MID('21.项目明细表'!A9,1,3)</f>
        <v>201</v>
      </c>
      <c r="B11" s="345" t="str">
        <f>MID('21.项目明细表'!A9,4,2)</f>
        <v>02</v>
      </c>
      <c r="C11" s="345" t="str">
        <f>MID('21.项目明细表'!A9,6,2)</f>
        <v>04</v>
      </c>
      <c r="D11" s="275" t="s">
        <v>93</v>
      </c>
      <c r="E11" s="346" t="str">
        <f>'21.项目明细表'!B9</f>
        <v>政协会议</v>
      </c>
      <c r="F11" s="347">
        <f>K11</f>
        <v>19.8</v>
      </c>
      <c r="G11" s="348"/>
      <c r="H11" s="347"/>
      <c r="I11" s="347"/>
      <c r="J11" s="347"/>
      <c r="K11" s="347">
        <f>SUM(L11:R11)</f>
        <v>19.8</v>
      </c>
      <c r="L11" s="347">
        <f>'21.项目明细表'!E9</f>
        <v>19.8</v>
      </c>
      <c r="M11" s="354"/>
      <c r="N11" s="355"/>
      <c r="O11" s="355"/>
      <c r="P11" s="355"/>
      <c r="Q11" s="355"/>
      <c r="R11" s="355"/>
      <c r="S11" s="359"/>
      <c r="IN11"/>
      <c r="IO11"/>
      <c r="IP11"/>
      <c r="IQ11"/>
      <c r="IR11"/>
    </row>
    <row r="12" spans="1:252" ht="18.75" customHeight="1">
      <c r="A12" s="331"/>
      <c r="B12" s="331"/>
      <c r="C12" s="332"/>
      <c r="D12" s="333"/>
      <c r="E12" s="334"/>
      <c r="F12" s="335"/>
      <c r="H12" s="335"/>
      <c r="I12" s="335"/>
      <c r="J12" s="335"/>
      <c r="K12" s="335"/>
      <c r="L12" s="335"/>
      <c r="M12" s="335"/>
      <c r="N12" s="338"/>
      <c r="O12" s="338"/>
      <c r="P12" s="338"/>
      <c r="Q12" s="338"/>
      <c r="R12" s="338"/>
      <c r="S12" s="360"/>
      <c r="IN12"/>
      <c r="IO12"/>
      <c r="IP12"/>
      <c r="IQ12"/>
      <c r="IR12"/>
    </row>
    <row r="13" spans="3:252" ht="18.75" customHeight="1">
      <c r="C13" s="332"/>
      <c r="D13" s="333"/>
      <c r="E13" s="334"/>
      <c r="F13" s="335"/>
      <c r="H13" s="335"/>
      <c r="I13" s="335"/>
      <c r="J13" s="335"/>
      <c r="K13" s="335"/>
      <c r="L13" s="335"/>
      <c r="M13" s="335"/>
      <c r="N13" s="338"/>
      <c r="O13" s="338"/>
      <c r="P13" s="338"/>
      <c r="Q13" s="338"/>
      <c r="R13" s="338"/>
      <c r="S13" s="360"/>
      <c r="IN13"/>
      <c r="IO13"/>
      <c r="IP13"/>
      <c r="IQ13"/>
      <c r="IR13"/>
    </row>
    <row r="14" spans="4:252" ht="18.75" customHeight="1">
      <c r="D14" s="333"/>
      <c r="E14" s="334"/>
      <c r="F14" s="335"/>
      <c r="H14" s="335"/>
      <c r="I14" s="335"/>
      <c r="J14" s="335"/>
      <c r="K14" s="335"/>
      <c r="L14" s="335"/>
      <c r="M14" s="335"/>
      <c r="N14" s="338"/>
      <c r="O14" s="338"/>
      <c r="P14" s="338"/>
      <c r="Q14" s="338"/>
      <c r="R14" s="338"/>
      <c r="IN14"/>
      <c r="IO14"/>
      <c r="IP14"/>
      <c r="IQ14"/>
      <c r="IR14"/>
    </row>
    <row r="15" spans="4:252" ht="18.75" customHeight="1">
      <c r="D15" s="333"/>
      <c r="E15" s="334"/>
      <c r="H15" s="335"/>
      <c r="I15" s="335"/>
      <c r="J15" s="335"/>
      <c r="K15" s="335"/>
      <c r="L15" s="335"/>
      <c r="M15" s="335"/>
      <c r="N15" s="338"/>
      <c r="O15" s="338"/>
      <c r="P15" s="338"/>
      <c r="Q15" s="338"/>
      <c r="R15" s="338"/>
      <c r="IN15"/>
      <c r="IO15"/>
      <c r="IP15"/>
      <c r="IQ15"/>
      <c r="IR15"/>
    </row>
    <row r="16" spans="4:252" ht="18.75" customHeight="1">
      <c r="D16" s="333"/>
      <c r="H16" s="335"/>
      <c r="I16" s="335"/>
      <c r="J16" s="335"/>
      <c r="K16" s="335"/>
      <c r="M16" s="335"/>
      <c r="N16" s="338"/>
      <c r="O16" s="338"/>
      <c r="P16" s="338"/>
      <c r="Q16" s="338"/>
      <c r="R16" s="338"/>
      <c r="IN16"/>
      <c r="IO16"/>
      <c r="IP16"/>
      <c r="IQ16"/>
      <c r="IR16"/>
    </row>
    <row r="17" spans="8:252" ht="18.75" customHeight="1">
      <c r="H17" s="335"/>
      <c r="I17" s="335"/>
      <c r="K17" s="335"/>
      <c r="M17" s="335"/>
      <c r="N17" s="338"/>
      <c r="O17" s="338"/>
      <c r="Q17" s="338"/>
      <c r="R17" s="338"/>
      <c r="IN17"/>
      <c r="IO17"/>
      <c r="IP17"/>
      <c r="IQ17"/>
      <c r="IR17"/>
    </row>
    <row r="18" spans="4:252" ht="18.75" customHeight="1">
      <c r="D18" s="333"/>
      <c r="H18" s="335"/>
      <c r="I18" s="335"/>
      <c r="K18" s="335"/>
      <c r="N18" s="338"/>
      <c r="O18" s="338"/>
      <c r="Q18" s="338"/>
      <c r="R18" s="338"/>
      <c r="IN18"/>
      <c r="IO18"/>
      <c r="IP18"/>
      <c r="IQ18"/>
      <c r="IR18"/>
    </row>
    <row r="19" spans="1:252" ht="18.75" customHeight="1">
      <c r="A19"/>
      <c r="B19"/>
      <c r="C19"/>
      <c r="D19"/>
      <c r="E19"/>
      <c r="F19"/>
      <c r="G19"/>
      <c r="H19"/>
      <c r="I19"/>
      <c r="J19"/>
      <c r="K19"/>
      <c r="L19"/>
      <c r="M19"/>
      <c r="N19"/>
      <c r="O19"/>
      <c r="P19"/>
      <c r="Q19" s="338"/>
      <c r="R19" s="338"/>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5" right="0.75" top="0.7900000000000001" bottom="0.7900000000000001" header="0.39" footer="0.39"/>
  <pageSetup fitToHeight="1" fitToWidth="1" horizontalDpi="1200" verticalDpi="1200" orientation="landscape" paperSize="9" scale="72"/>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A1:IH18"/>
  <sheetViews>
    <sheetView showGridLines="0" showZeros="0" workbookViewId="0" topLeftCell="A1">
      <selection activeCell="N10" sqref="N10"/>
    </sheetView>
  </sheetViews>
  <sheetFormatPr defaultColWidth="6.875" defaultRowHeight="18.75" customHeight="1"/>
  <cols>
    <col min="1" max="2" width="5.375" style="318" customWidth="1"/>
    <col min="3" max="3" width="5.375" style="319" customWidth="1"/>
    <col min="4" max="4" width="7.625" style="320" customWidth="1"/>
    <col min="5" max="5" width="24.125" style="321" customWidth="1"/>
    <col min="6" max="9" width="8.625" style="322" customWidth="1"/>
    <col min="10" max="237" width="8.00390625" style="323" customWidth="1"/>
    <col min="238" max="242" width="6.875" style="324" customWidth="1"/>
    <col min="243" max="16384" width="6.875" style="324" customWidth="1"/>
  </cols>
  <sheetData>
    <row r="1" spans="1:242" ht="23.25" customHeight="1">
      <c r="A1" s="325"/>
      <c r="B1" s="325"/>
      <c r="C1" s="325"/>
      <c r="D1" s="325"/>
      <c r="E1" s="325"/>
      <c r="F1" s="325"/>
      <c r="G1" s="325"/>
      <c r="H1" s="325"/>
      <c r="I1" s="325" t="s">
        <v>222</v>
      </c>
      <c r="ID1"/>
      <c r="IE1"/>
      <c r="IF1"/>
      <c r="IG1"/>
      <c r="IH1"/>
    </row>
    <row r="2" spans="1:242" ht="23.25" customHeight="1">
      <c r="A2" s="326" t="s">
        <v>223</v>
      </c>
      <c r="B2" s="326"/>
      <c r="C2" s="326"/>
      <c r="D2" s="326"/>
      <c r="E2" s="326"/>
      <c r="F2" s="326"/>
      <c r="G2" s="326"/>
      <c r="H2" s="326"/>
      <c r="I2" s="326"/>
      <c r="ID2"/>
      <c r="IE2"/>
      <c r="IF2"/>
      <c r="IG2"/>
      <c r="IH2"/>
    </row>
    <row r="3" spans="1:242" s="316" customFormat="1" ht="23.25" customHeight="1">
      <c r="A3" s="241" t="s">
        <v>2</v>
      </c>
      <c r="B3" s="241"/>
      <c r="C3" s="241"/>
      <c r="D3" s="241"/>
      <c r="E3" s="241"/>
      <c r="F3" s="325"/>
      <c r="G3" s="325"/>
      <c r="H3" s="325"/>
      <c r="I3" s="325" t="s">
        <v>78</v>
      </c>
      <c r="ID3"/>
      <c r="IE3"/>
      <c r="IF3"/>
      <c r="IG3"/>
      <c r="IH3"/>
    </row>
    <row r="4" spans="1:242" s="316" customFormat="1" ht="23.25" customHeight="1">
      <c r="A4" s="327" t="s">
        <v>107</v>
      </c>
      <c r="B4" s="327"/>
      <c r="C4" s="327"/>
      <c r="D4" s="138" t="s">
        <v>79</v>
      </c>
      <c r="E4" s="138" t="s">
        <v>98</v>
      </c>
      <c r="F4" s="328" t="s">
        <v>109</v>
      </c>
      <c r="G4" s="328"/>
      <c r="H4" s="328"/>
      <c r="I4" s="328"/>
      <c r="ID4"/>
      <c r="IE4"/>
      <c r="IF4"/>
      <c r="IG4"/>
      <c r="IH4"/>
    </row>
    <row r="5" spans="1:242" s="316" customFormat="1" ht="23.25" customHeight="1">
      <c r="A5" s="138" t="s">
        <v>100</v>
      </c>
      <c r="B5" s="138" t="s">
        <v>101</v>
      </c>
      <c r="C5" s="275" t="s">
        <v>102</v>
      </c>
      <c r="D5" s="138"/>
      <c r="E5" s="138"/>
      <c r="F5" s="138" t="s">
        <v>81</v>
      </c>
      <c r="G5" s="138" t="s">
        <v>114</v>
      </c>
      <c r="H5" s="138" t="s">
        <v>115</v>
      </c>
      <c r="I5" s="138" t="s">
        <v>116</v>
      </c>
      <c r="ID5"/>
      <c r="IE5"/>
      <c r="IF5"/>
      <c r="IG5"/>
      <c r="IH5"/>
    </row>
    <row r="6" spans="1:242" ht="31.5" customHeight="1">
      <c r="A6" s="138"/>
      <c r="B6" s="138"/>
      <c r="C6" s="275"/>
      <c r="D6" s="138"/>
      <c r="E6" s="138"/>
      <c r="F6" s="138"/>
      <c r="G6" s="138"/>
      <c r="H6" s="138"/>
      <c r="I6" s="138"/>
      <c r="ID6"/>
      <c r="IE6"/>
      <c r="IF6"/>
      <c r="IG6"/>
      <c r="IH6"/>
    </row>
    <row r="7" spans="1:9" ht="23.25" customHeight="1">
      <c r="A7" s="61"/>
      <c r="B7" s="61"/>
      <c r="C7" s="61"/>
      <c r="D7" s="61"/>
      <c r="E7" s="61" t="s">
        <v>81</v>
      </c>
      <c r="F7" s="329">
        <f>F8</f>
        <v>409.84000000000003</v>
      </c>
      <c r="G7" s="329">
        <f aca="true" t="shared" si="0" ref="G7:I9">G8</f>
        <v>295.91</v>
      </c>
      <c r="H7" s="329">
        <f t="shared" si="0"/>
        <v>62.7</v>
      </c>
      <c r="I7" s="336">
        <f t="shared" si="0"/>
        <v>51.23</v>
      </c>
    </row>
    <row r="8" spans="1:9" ht="23.25" customHeight="1">
      <c r="A8" s="61" t="str">
        <f>'15.一般-工资福利'!A8</f>
        <v>201</v>
      </c>
      <c r="B8" s="61"/>
      <c r="C8" s="61"/>
      <c r="D8" s="572" t="s">
        <v>93</v>
      </c>
      <c r="E8" s="299" t="s">
        <v>103</v>
      </c>
      <c r="F8" s="329">
        <f>F9</f>
        <v>409.84000000000003</v>
      </c>
      <c r="G8" s="329">
        <f t="shared" si="0"/>
        <v>295.91</v>
      </c>
      <c r="H8" s="329">
        <f t="shared" si="0"/>
        <v>62.7</v>
      </c>
      <c r="I8" s="336">
        <f t="shared" si="0"/>
        <v>51.23</v>
      </c>
    </row>
    <row r="9" spans="1:9" ht="23.25" customHeight="1">
      <c r="A9" s="61" t="str">
        <f>'15.一般-工资福利'!A10</f>
        <v>201</v>
      </c>
      <c r="B9" s="103" t="s">
        <v>104</v>
      </c>
      <c r="C9" s="61"/>
      <c r="D9" s="572" t="s">
        <v>93</v>
      </c>
      <c r="E9" s="61" t="str">
        <f>'15.一般-工资福利'!E9</f>
        <v>政协事务</v>
      </c>
      <c r="F9" s="329">
        <f>F10</f>
        <v>409.84000000000003</v>
      </c>
      <c r="G9" s="329">
        <f t="shared" si="0"/>
        <v>295.91</v>
      </c>
      <c r="H9" s="329">
        <f t="shared" si="0"/>
        <v>62.7</v>
      </c>
      <c r="I9" s="336">
        <f t="shared" si="0"/>
        <v>51.23</v>
      </c>
    </row>
    <row r="10" spans="1:242" s="317" customFormat="1" ht="23.25" customHeight="1">
      <c r="A10" s="61" t="str">
        <f>'15.一般-工资福利'!A10</f>
        <v>201</v>
      </c>
      <c r="B10" s="61" t="str">
        <f>'15.一般-工资福利'!B10</f>
        <v>02</v>
      </c>
      <c r="C10" s="61" t="str">
        <f>'15.一般-工资福利'!C10</f>
        <v>01</v>
      </c>
      <c r="D10" s="572" t="s">
        <v>93</v>
      </c>
      <c r="E10" s="61" t="str">
        <f>'15.一般-工资福利'!E10</f>
        <v>行政运行</v>
      </c>
      <c r="F10" s="330">
        <f>SUM(G10:I10)</f>
        <v>409.84000000000003</v>
      </c>
      <c r="G10" s="330">
        <f>'15.一般-工资福利'!F10</f>
        <v>295.91</v>
      </c>
      <c r="H10" s="330">
        <f>'17.一般-商品和服务'!F10</f>
        <v>62.7</v>
      </c>
      <c r="I10" s="337">
        <f>'19.一般-个人和家庭'!F10</f>
        <v>51.23</v>
      </c>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338"/>
      <c r="FM10" s="338"/>
      <c r="FN10" s="338"/>
      <c r="FO10" s="338"/>
      <c r="FP10" s="338"/>
      <c r="FQ10" s="338"/>
      <c r="FR10" s="338"/>
      <c r="FS10" s="338"/>
      <c r="FT10" s="338"/>
      <c r="FU10" s="338"/>
      <c r="FV10" s="338"/>
      <c r="FW10" s="338"/>
      <c r="FX10" s="338"/>
      <c r="FY10" s="338"/>
      <c r="FZ10" s="338"/>
      <c r="GA10" s="338"/>
      <c r="GB10" s="338"/>
      <c r="GC10" s="338"/>
      <c r="GD10" s="338"/>
      <c r="GE10" s="338"/>
      <c r="GF10" s="338"/>
      <c r="GG10" s="338"/>
      <c r="GH10" s="338"/>
      <c r="GI10" s="338"/>
      <c r="GJ10" s="338"/>
      <c r="GK10" s="338"/>
      <c r="GL10" s="338"/>
      <c r="GM10" s="338"/>
      <c r="GN10" s="338"/>
      <c r="GO10" s="338"/>
      <c r="GP10" s="338"/>
      <c r="GQ10" s="338"/>
      <c r="GR10" s="338"/>
      <c r="GS10" s="338"/>
      <c r="GT10" s="338"/>
      <c r="GU10" s="338"/>
      <c r="GV10" s="338"/>
      <c r="GW10" s="338"/>
      <c r="GX10" s="338"/>
      <c r="GY10" s="338"/>
      <c r="GZ10" s="338"/>
      <c r="HA10" s="338"/>
      <c r="HB10" s="338"/>
      <c r="HC10" s="338"/>
      <c r="HD10" s="338"/>
      <c r="HE10" s="338"/>
      <c r="HF10" s="338"/>
      <c r="HG10" s="338"/>
      <c r="HH10" s="338"/>
      <c r="HI10" s="338"/>
      <c r="HJ10" s="338"/>
      <c r="HK10" s="338"/>
      <c r="HL10" s="338"/>
      <c r="HM10" s="338"/>
      <c r="HN10" s="338"/>
      <c r="HO10" s="338"/>
      <c r="HP10" s="338"/>
      <c r="HQ10" s="338"/>
      <c r="HR10" s="338"/>
      <c r="HS10" s="338"/>
      <c r="HT10" s="338"/>
      <c r="HU10" s="338"/>
      <c r="HV10" s="338"/>
      <c r="HW10" s="338"/>
      <c r="HX10" s="338"/>
      <c r="HY10" s="338"/>
      <c r="HZ10" s="338"/>
      <c r="IA10" s="338"/>
      <c r="IB10" s="338"/>
      <c r="IC10" s="338"/>
      <c r="ID10" s="28"/>
      <c r="IE10" s="28"/>
      <c r="IF10" s="28"/>
      <c r="IG10" s="28"/>
      <c r="IH10" s="28"/>
    </row>
    <row r="11" spans="1:242" ht="29.25" customHeight="1">
      <c r="A11" s="331"/>
      <c r="B11" s="331"/>
      <c r="C11" s="332"/>
      <c r="D11" s="333"/>
      <c r="E11" s="334"/>
      <c r="G11" s="335"/>
      <c r="H11" s="335"/>
      <c r="I11" s="335"/>
      <c r="ID11"/>
      <c r="IE11"/>
      <c r="IF11"/>
      <c r="IG11"/>
      <c r="IH11"/>
    </row>
    <row r="12" spans="1:242" ht="18.75" customHeight="1">
      <c r="A12" s="331"/>
      <c r="B12" s="331"/>
      <c r="C12" s="332"/>
      <c r="D12" s="333"/>
      <c r="E12" s="334"/>
      <c r="G12" s="335"/>
      <c r="H12" s="335"/>
      <c r="I12" s="335"/>
      <c r="ID12"/>
      <c r="IE12"/>
      <c r="IF12"/>
      <c r="IG12"/>
      <c r="IH12"/>
    </row>
    <row r="13" spans="3:242" ht="18.75" customHeight="1">
      <c r="C13" s="332"/>
      <c r="D13" s="333"/>
      <c r="E13" s="334"/>
      <c r="G13" s="335"/>
      <c r="H13" s="335"/>
      <c r="I13" s="335"/>
      <c r="ID13"/>
      <c r="IE13"/>
      <c r="IF13"/>
      <c r="IG13"/>
      <c r="IH13"/>
    </row>
    <row r="14" spans="4:242" ht="18.75" customHeight="1">
      <c r="D14" s="333"/>
      <c r="E14" s="334"/>
      <c r="G14" s="335"/>
      <c r="H14" s="335"/>
      <c r="I14" s="335"/>
      <c r="ID14"/>
      <c r="IE14"/>
      <c r="IF14"/>
      <c r="IG14"/>
      <c r="IH14"/>
    </row>
    <row r="15" spans="4:242" ht="18.75" customHeight="1">
      <c r="D15" s="333"/>
      <c r="E15" s="334"/>
      <c r="G15" s="335"/>
      <c r="H15" s="335"/>
      <c r="I15" s="335"/>
      <c r="ID15"/>
      <c r="IE15"/>
      <c r="IF15"/>
      <c r="IG15"/>
      <c r="IH15"/>
    </row>
    <row r="16" spans="4:242" ht="18.75" customHeight="1">
      <c r="D16" s="333"/>
      <c r="G16" s="335"/>
      <c r="H16" s="335"/>
      <c r="I16" s="335"/>
      <c r="ID16"/>
      <c r="IE16"/>
      <c r="IF16"/>
      <c r="IG16"/>
      <c r="IH16"/>
    </row>
    <row r="17" spans="7:242" ht="18.75" customHeight="1">
      <c r="G17" s="335"/>
      <c r="H17" s="335"/>
      <c r="ID17"/>
      <c r="IE17"/>
      <c r="IF17"/>
      <c r="IG17"/>
      <c r="IH17"/>
    </row>
    <row r="18" spans="4:242" ht="18.75" customHeight="1">
      <c r="D18" s="333"/>
      <c r="G18" s="335"/>
      <c r="H18" s="335"/>
      <c r="ID18"/>
      <c r="IE18"/>
      <c r="IF18"/>
      <c r="IG18"/>
      <c r="IH18"/>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B1">
      <selection activeCell="J14" sqref="J14"/>
    </sheetView>
  </sheetViews>
  <sheetFormatPr defaultColWidth="6.75390625" defaultRowHeight="22.5" customHeight="1"/>
  <cols>
    <col min="1" max="3" width="3.625" style="288" customWidth="1"/>
    <col min="4" max="4" width="7.25390625" style="288" customWidth="1"/>
    <col min="5" max="5" width="19.50390625" style="288" customWidth="1"/>
    <col min="6" max="6" width="9.00390625" style="288" customWidth="1"/>
    <col min="7" max="7" width="8.50390625" style="288" customWidth="1"/>
    <col min="8" max="12" width="7.50390625" style="288" customWidth="1"/>
    <col min="13" max="13" width="7.50390625" style="289" customWidth="1"/>
    <col min="14" max="14" width="8.50390625" style="288" customWidth="1"/>
    <col min="15" max="23" width="7.50390625" style="288" customWidth="1"/>
    <col min="24" max="24" width="8.125" style="288" customWidth="1"/>
    <col min="25" max="27" width="7.50390625" style="288" customWidth="1"/>
    <col min="28" max="16384" width="6.75390625" style="288" customWidth="1"/>
  </cols>
  <sheetData>
    <row r="1" spans="2:28" ht="22.5" customHeight="1">
      <c r="B1" s="290"/>
      <c r="C1" s="290"/>
      <c r="D1" s="290"/>
      <c r="E1" s="290"/>
      <c r="F1" s="290"/>
      <c r="G1" s="290"/>
      <c r="H1" s="290"/>
      <c r="I1" s="290"/>
      <c r="J1" s="290"/>
      <c r="K1" s="290"/>
      <c r="L1" s="290"/>
      <c r="N1" s="290"/>
      <c r="O1" s="290"/>
      <c r="P1" s="290"/>
      <c r="Q1" s="290"/>
      <c r="R1" s="290"/>
      <c r="S1" s="290"/>
      <c r="T1" s="290"/>
      <c r="U1" s="290"/>
      <c r="V1" s="290"/>
      <c r="W1" s="290"/>
      <c r="AA1" s="309" t="s">
        <v>224</v>
      </c>
      <c r="AB1" s="310"/>
    </row>
    <row r="2" spans="1:27" ht="22.5" customHeight="1">
      <c r="A2" s="291" t="s">
        <v>225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8" ht="22.5" customHeight="1">
      <c r="A3" s="241" t="s">
        <v>2</v>
      </c>
      <c r="B3" s="241"/>
      <c r="C3" s="241"/>
      <c r="D3" s="241"/>
      <c r="E3" s="241"/>
      <c r="F3" s="292"/>
      <c r="G3" s="292"/>
      <c r="H3" s="292"/>
      <c r="I3" s="292"/>
      <c r="J3" s="292"/>
      <c r="K3" s="292"/>
      <c r="L3" s="292"/>
      <c r="N3" s="292"/>
      <c r="O3" s="292"/>
      <c r="P3" s="292"/>
      <c r="Q3" s="292"/>
      <c r="R3" s="292"/>
      <c r="S3" s="292"/>
      <c r="T3" s="292"/>
      <c r="U3" s="292"/>
      <c r="V3" s="292"/>
      <c r="W3" s="292"/>
      <c r="Z3" s="311" t="s">
        <v>78</v>
      </c>
      <c r="AA3" s="311"/>
      <c r="AB3" s="312"/>
    </row>
    <row r="4" spans="1:27" ht="27" customHeight="1">
      <c r="A4" s="293" t="s">
        <v>97</v>
      </c>
      <c r="B4" s="293"/>
      <c r="C4" s="293"/>
      <c r="D4" s="294" t="s">
        <v>79</v>
      </c>
      <c r="E4" s="294" t="s">
        <v>98</v>
      </c>
      <c r="F4" s="294" t="s">
        <v>99</v>
      </c>
      <c r="G4" s="295" t="s">
        <v>141</v>
      </c>
      <c r="H4" s="295"/>
      <c r="I4" s="295"/>
      <c r="J4" s="295"/>
      <c r="K4" s="295"/>
      <c r="L4" s="295"/>
      <c r="M4" s="295"/>
      <c r="N4" s="295"/>
      <c r="O4" s="295" t="s">
        <v>142</v>
      </c>
      <c r="P4" s="295"/>
      <c r="Q4" s="295"/>
      <c r="R4" s="295"/>
      <c r="S4" s="295"/>
      <c r="T4" s="295"/>
      <c r="U4" s="295"/>
      <c r="V4" s="295"/>
      <c r="W4" s="306" t="s">
        <v>143</v>
      </c>
      <c r="X4" s="294" t="s">
        <v>144</v>
      </c>
      <c r="Y4" s="294"/>
      <c r="Z4" s="294"/>
      <c r="AA4" s="294"/>
    </row>
    <row r="5" spans="1:27" ht="27" customHeight="1">
      <c r="A5" s="294" t="s">
        <v>100</v>
      </c>
      <c r="B5" s="294" t="s">
        <v>101</v>
      </c>
      <c r="C5" s="294" t="s">
        <v>102</v>
      </c>
      <c r="D5" s="294"/>
      <c r="E5" s="294"/>
      <c r="F5" s="294"/>
      <c r="G5" s="294" t="s">
        <v>81</v>
      </c>
      <c r="H5" s="294" t="s">
        <v>145</v>
      </c>
      <c r="I5" s="294" t="s">
        <v>146</v>
      </c>
      <c r="J5" s="294" t="s">
        <v>147</v>
      </c>
      <c r="K5" s="294" t="s">
        <v>148</v>
      </c>
      <c r="L5" s="304" t="s">
        <v>149</v>
      </c>
      <c r="M5" s="294" t="s">
        <v>150</v>
      </c>
      <c r="N5" s="294" t="s">
        <v>151</v>
      </c>
      <c r="O5" s="294" t="s">
        <v>81</v>
      </c>
      <c r="P5" s="294" t="s">
        <v>152</v>
      </c>
      <c r="Q5" s="294" t="s">
        <v>153</v>
      </c>
      <c r="R5" s="294" t="s">
        <v>154</v>
      </c>
      <c r="S5" s="304" t="s">
        <v>155</v>
      </c>
      <c r="T5" s="294" t="s">
        <v>156</v>
      </c>
      <c r="U5" s="294" t="s">
        <v>157</v>
      </c>
      <c r="V5" s="294" t="s">
        <v>158</v>
      </c>
      <c r="W5" s="307"/>
      <c r="X5" s="294" t="s">
        <v>81</v>
      </c>
      <c r="Y5" s="294" t="s">
        <v>159</v>
      </c>
      <c r="Z5" s="294" t="s">
        <v>160</v>
      </c>
      <c r="AA5" s="294" t="s">
        <v>144</v>
      </c>
    </row>
    <row r="6" spans="1:27" ht="27" customHeight="1">
      <c r="A6" s="294"/>
      <c r="B6" s="294"/>
      <c r="C6" s="294"/>
      <c r="D6" s="294"/>
      <c r="E6" s="294"/>
      <c r="F6" s="294"/>
      <c r="G6" s="294"/>
      <c r="H6" s="294"/>
      <c r="I6" s="294"/>
      <c r="J6" s="294"/>
      <c r="K6" s="294"/>
      <c r="L6" s="304"/>
      <c r="M6" s="294"/>
      <c r="N6" s="294"/>
      <c r="O6" s="294"/>
      <c r="P6" s="294"/>
      <c r="Q6" s="294"/>
      <c r="R6" s="294"/>
      <c r="S6" s="304"/>
      <c r="T6" s="294"/>
      <c r="U6" s="294"/>
      <c r="V6" s="294"/>
      <c r="W6" s="308"/>
      <c r="X6" s="294"/>
      <c r="Y6" s="294"/>
      <c r="Z6" s="294"/>
      <c r="AA6" s="294"/>
    </row>
    <row r="7" spans="1:27" ht="30" customHeight="1">
      <c r="A7" s="296"/>
      <c r="B7" s="296"/>
      <c r="C7" s="297"/>
      <c r="D7" s="297"/>
      <c r="E7" s="296" t="s">
        <v>81</v>
      </c>
      <c r="F7" s="298">
        <f>G7+O7+W7+X7</f>
        <v>295.91</v>
      </c>
      <c r="G7" s="298">
        <f>SUM(H7:N7)</f>
        <v>218.31</v>
      </c>
      <c r="H7" s="298">
        <f>H8</f>
        <v>136.72</v>
      </c>
      <c r="I7" s="298">
        <f aca="true" t="shared" si="0" ref="I7:P8">I8</f>
        <v>0</v>
      </c>
      <c r="J7" s="298">
        <f t="shared" si="0"/>
        <v>70.2</v>
      </c>
      <c r="K7" s="298">
        <f t="shared" si="0"/>
        <v>0</v>
      </c>
      <c r="L7" s="298">
        <f t="shared" si="0"/>
        <v>0</v>
      </c>
      <c r="M7" s="298">
        <f t="shared" si="0"/>
        <v>11.39</v>
      </c>
      <c r="N7" s="298">
        <f t="shared" si="0"/>
        <v>0</v>
      </c>
      <c r="O7" s="298">
        <f>SUM(P7:V7)</f>
        <v>52.800000000000004</v>
      </c>
      <c r="P7" s="298">
        <f t="shared" si="0"/>
        <v>33.1</v>
      </c>
      <c r="Q7" s="298">
        <f aca="true" t="shared" si="1" ref="Q7:AA9">Q8</f>
        <v>15.5</v>
      </c>
      <c r="R7" s="298">
        <f t="shared" si="1"/>
        <v>2.1</v>
      </c>
      <c r="S7" s="298">
        <f t="shared" si="1"/>
        <v>0</v>
      </c>
      <c r="T7" s="298">
        <f t="shared" si="1"/>
        <v>2.1</v>
      </c>
      <c r="U7" s="298">
        <f t="shared" si="1"/>
        <v>0</v>
      </c>
      <c r="V7" s="298">
        <f t="shared" si="1"/>
        <v>0</v>
      </c>
      <c r="W7" s="298">
        <f t="shared" si="1"/>
        <v>24.8</v>
      </c>
      <c r="X7" s="298">
        <f t="shared" si="1"/>
        <v>0</v>
      </c>
      <c r="Y7" s="298">
        <f t="shared" si="1"/>
        <v>0</v>
      </c>
      <c r="Z7" s="298">
        <f t="shared" si="1"/>
        <v>0</v>
      </c>
      <c r="AA7" s="313">
        <f t="shared" si="1"/>
        <v>0</v>
      </c>
    </row>
    <row r="8" spans="1:27" ht="30" customHeight="1">
      <c r="A8" s="296" t="s">
        <v>226</v>
      </c>
      <c r="B8" s="296"/>
      <c r="C8" s="296"/>
      <c r="D8" s="573" t="s">
        <v>93</v>
      </c>
      <c r="E8" s="299" t="s">
        <v>103</v>
      </c>
      <c r="F8" s="298">
        <f>G8+O8+W8+X8</f>
        <v>295.91</v>
      </c>
      <c r="G8" s="298">
        <f>SUM(H8:N8)</f>
        <v>218.31</v>
      </c>
      <c r="H8" s="298">
        <f>H9</f>
        <v>136.72</v>
      </c>
      <c r="I8" s="298">
        <f t="shared" si="0"/>
        <v>0</v>
      </c>
      <c r="J8" s="298">
        <f t="shared" si="0"/>
        <v>70.2</v>
      </c>
      <c r="K8" s="298">
        <f t="shared" si="0"/>
        <v>0</v>
      </c>
      <c r="L8" s="298">
        <f t="shared" si="0"/>
        <v>0</v>
      </c>
      <c r="M8" s="298">
        <f t="shared" si="0"/>
        <v>11.39</v>
      </c>
      <c r="N8" s="298">
        <f t="shared" si="0"/>
        <v>0</v>
      </c>
      <c r="O8" s="298">
        <f>SUM(P8:V8)</f>
        <v>52.800000000000004</v>
      </c>
      <c r="P8" s="298">
        <f t="shared" si="0"/>
        <v>33.1</v>
      </c>
      <c r="Q8" s="298">
        <f t="shared" si="1"/>
        <v>15.5</v>
      </c>
      <c r="R8" s="298">
        <f t="shared" si="1"/>
        <v>2.1</v>
      </c>
      <c r="S8" s="298">
        <f t="shared" si="1"/>
        <v>0</v>
      </c>
      <c r="T8" s="298">
        <f t="shared" si="1"/>
        <v>2.1</v>
      </c>
      <c r="U8" s="298">
        <f t="shared" si="1"/>
        <v>0</v>
      </c>
      <c r="V8" s="298">
        <f t="shared" si="1"/>
        <v>0</v>
      </c>
      <c r="W8" s="298">
        <f t="shared" si="1"/>
        <v>24.8</v>
      </c>
      <c r="X8" s="298">
        <f t="shared" si="1"/>
        <v>0</v>
      </c>
      <c r="Y8" s="298">
        <f t="shared" si="1"/>
        <v>0</v>
      </c>
      <c r="Z8" s="298">
        <f t="shared" si="1"/>
        <v>0</v>
      </c>
      <c r="AA8" s="313">
        <f t="shared" si="1"/>
        <v>0</v>
      </c>
    </row>
    <row r="9" spans="1:27" ht="30" customHeight="1">
      <c r="A9" s="300" t="s">
        <v>226</v>
      </c>
      <c r="B9" s="300" t="s">
        <v>227</v>
      </c>
      <c r="C9" s="296"/>
      <c r="D9" s="573" t="s">
        <v>93</v>
      </c>
      <c r="E9" s="296" t="s">
        <v>228</v>
      </c>
      <c r="F9" s="298">
        <f>G9+O9+W9+X9</f>
        <v>295.91</v>
      </c>
      <c r="G9" s="298">
        <f>SUM(H9:N9)</f>
        <v>218.31</v>
      </c>
      <c r="H9" s="298">
        <f>H10</f>
        <v>136.72</v>
      </c>
      <c r="I9" s="298">
        <f aca="true" t="shared" si="2" ref="I9:P9">I10</f>
        <v>0</v>
      </c>
      <c r="J9" s="298">
        <f t="shared" si="2"/>
        <v>70.2</v>
      </c>
      <c r="K9" s="298">
        <f t="shared" si="2"/>
        <v>0</v>
      </c>
      <c r="L9" s="298">
        <f t="shared" si="2"/>
        <v>0</v>
      </c>
      <c r="M9" s="298">
        <f t="shared" si="2"/>
        <v>11.39</v>
      </c>
      <c r="N9" s="298">
        <f t="shared" si="2"/>
        <v>0</v>
      </c>
      <c r="O9" s="298">
        <f>SUM(P9:V9)</f>
        <v>52.800000000000004</v>
      </c>
      <c r="P9" s="298">
        <f t="shared" si="2"/>
        <v>33.1</v>
      </c>
      <c r="Q9" s="298">
        <f t="shared" si="1"/>
        <v>15.5</v>
      </c>
      <c r="R9" s="298">
        <f t="shared" si="1"/>
        <v>2.1</v>
      </c>
      <c r="S9" s="298">
        <f t="shared" si="1"/>
        <v>0</v>
      </c>
      <c r="T9" s="298">
        <f t="shared" si="1"/>
        <v>2.1</v>
      </c>
      <c r="U9" s="298">
        <f t="shared" si="1"/>
        <v>0</v>
      </c>
      <c r="V9" s="298">
        <f t="shared" si="1"/>
        <v>0</v>
      </c>
      <c r="W9" s="298">
        <f t="shared" si="1"/>
        <v>24.8</v>
      </c>
      <c r="X9" s="298">
        <f t="shared" si="1"/>
        <v>0</v>
      </c>
      <c r="Y9" s="298">
        <f t="shared" si="1"/>
        <v>0</v>
      </c>
      <c r="Z9" s="298">
        <f t="shared" si="1"/>
        <v>0</v>
      </c>
      <c r="AA9" s="313">
        <f t="shared" si="1"/>
        <v>0</v>
      </c>
    </row>
    <row r="10" spans="1:256" s="28" customFormat="1" ht="30" customHeight="1">
      <c r="A10" s="300" t="s">
        <v>226</v>
      </c>
      <c r="B10" s="300" t="s">
        <v>227</v>
      </c>
      <c r="C10" s="300" t="s">
        <v>229</v>
      </c>
      <c r="D10" s="573" t="s">
        <v>93</v>
      </c>
      <c r="E10" s="301" t="s">
        <v>230</v>
      </c>
      <c r="F10" s="298">
        <f>G10+O10+W10+X10</f>
        <v>295.91</v>
      </c>
      <c r="G10" s="298">
        <f>SUM(H10:N10)</f>
        <v>218.31</v>
      </c>
      <c r="H10" s="298">
        <v>136.72</v>
      </c>
      <c r="I10" s="298"/>
      <c r="J10" s="298">
        <v>70.2</v>
      </c>
      <c r="K10" s="298"/>
      <c r="L10" s="298"/>
      <c r="M10" s="298">
        <v>11.39</v>
      </c>
      <c r="N10" s="298"/>
      <c r="O10" s="298">
        <f>SUM(P10:V10)</f>
        <v>52.800000000000004</v>
      </c>
      <c r="P10" s="298">
        <v>33.1</v>
      </c>
      <c r="Q10" s="298">
        <v>15.5</v>
      </c>
      <c r="R10" s="298">
        <v>2.1</v>
      </c>
      <c r="S10" s="298"/>
      <c r="T10" s="298">
        <v>2.1</v>
      </c>
      <c r="U10" s="298"/>
      <c r="V10" s="298"/>
      <c r="W10" s="298">
        <v>24.8</v>
      </c>
      <c r="X10" s="298">
        <f>SUM(Y10:AA10)</f>
        <v>0</v>
      </c>
      <c r="Y10" s="298"/>
      <c r="Z10" s="298"/>
      <c r="AA10" s="314"/>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315"/>
      <c r="GQ10" s="315"/>
      <c r="GR10" s="315"/>
      <c r="GS10" s="315"/>
      <c r="GT10" s="315"/>
      <c r="GU10" s="315"/>
      <c r="GV10" s="315"/>
      <c r="GW10" s="315"/>
      <c r="GX10" s="315"/>
      <c r="GY10" s="315"/>
      <c r="GZ10" s="315"/>
      <c r="HA10" s="315"/>
      <c r="HB10" s="315"/>
      <c r="HC10" s="315"/>
      <c r="HD10" s="315"/>
      <c r="HE10" s="315"/>
      <c r="HF10" s="315"/>
      <c r="HG10" s="315"/>
      <c r="HH10" s="315"/>
      <c r="HI10" s="315"/>
      <c r="HJ10" s="315"/>
      <c r="HK10" s="315"/>
      <c r="HL10" s="315"/>
      <c r="HM10" s="315"/>
      <c r="HN10" s="315"/>
      <c r="HO10" s="315"/>
      <c r="HP10" s="315"/>
      <c r="HQ10" s="315"/>
      <c r="HR10" s="315"/>
      <c r="HS10" s="315"/>
      <c r="HT10" s="315"/>
      <c r="HU10" s="315"/>
      <c r="HV10" s="315"/>
      <c r="HW10" s="315"/>
      <c r="HX10" s="315"/>
      <c r="HY10" s="315"/>
      <c r="HZ10" s="315"/>
      <c r="IA10" s="315"/>
      <c r="IB10" s="315"/>
      <c r="IC10" s="315"/>
      <c r="ID10" s="315"/>
      <c r="IE10" s="315"/>
      <c r="IF10" s="315"/>
      <c r="IG10" s="315"/>
      <c r="IH10" s="315"/>
      <c r="II10" s="315"/>
      <c r="IJ10" s="315"/>
      <c r="IK10" s="315"/>
      <c r="IL10" s="315"/>
      <c r="IM10" s="315"/>
      <c r="IN10" s="315"/>
      <c r="IO10" s="315"/>
      <c r="IP10" s="315"/>
      <c r="IQ10" s="315"/>
      <c r="IR10" s="315"/>
      <c r="IS10" s="315"/>
      <c r="IT10" s="315"/>
      <c r="IU10" s="315"/>
      <c r="IV10" s="315"/>
    </row>
    <row r="11" spans="1:28" ht="22.5" customHeight="1">
      <c r="A11" s="302"/>
      <c r="B11" s="302"/>
      <c r="C11" s="302"/>
      <c r="D11" s="302"/>
      <c r="E11" s="302"/>
      <c r="F11" s="302"/>
      <c r="G11" s="302"/>
      <c r="H11" s="302"/>
      <c r="I11" s="302"/>
      <c r="J11" s="302"/>
      <c r="K11" s="302"/>
      <c r="L11" s="302"/>
      <c r="M11" s="305"/>
      <c r="N11" s="302"/>
      <c r="O11" s="302"/>
      <c r="P11" s="302"/>
      <c r="Q11" s="302"/>
      <c r="R11" s="302"/>
      <c r="S11" s="302"/>
      <c r="T11" s="302"/>
      <c r="U11" s="302"/>
      <c r="V11" s="302"/>
      <c r="W11" s="302"/>
      <c r="X11" s="302"/>
      <c r="Y11" s="302"/>
      <c r="Z11" s="302"/>
      <c r="AA11" s="302"/>
      <c r="AB11" s="302"/>
    </row>
    <row r="12" spans="1:28" ht="22.5" customHeight="1">
      <c r="A12" s="302"/>
      <c r="B12" s="302"/>
      <c r="C12" s="302"/>
      <c r="D12" s="302"/>
      <c r="E12" s="302"/>
      <c r="F12" s="303"/>
      <c r="G12" s="302"/>
      <c r="H12" s="302"/>
      <c r="I12" s="302"/>
      <c r="J12" s="302"/>
      <c r="K12" s="302"/>
      <c r="L12" s="302"/>
      <c r="N12" s="302"/>
      <c r="O12" s="302"/>
      <c r="P12" s="302"/>
      <c r="Q12" s="302"/>
      <c r="R12" s="302"/>
      <c r="S12" s="302"/>
      <c r="T12" s="302"/>
      <c r="U12" s="302"/>
      <c r="V12" s="302"/>
      <c r="W12" s="302"/>
      <c r="X12" s="302"/>
      <c r="Y12" s="302"/>
      <c r="Z12" s="302"/>
      <c r="AA12" s="302"/>
      <c r="AB12" s="302"/>
    </row>
    <row r="13" spans="1:27" ht="22.5" customHeight="1">
      <c r="A13" s="302"/>
      <c r="B13" s="302"/>
      <c r="C13" s="302"/>
      <c r="D13" s="302"/>
      <c r="E13" s="302"/>
      <c r="F13" s="302"/>
      <c r="G13" s="302"/>
      <c r="H13" s="302"/>
      <c r="I13" s="302"/>
      <c r="J13" s="302"/>
      <c r="K13" s="302"/>
      <c r="L13" s="302"/>
      <c r="N13" s="302"/>
      <c r="O13" s="302"/>
      <c r="P13" s="302"/>
      <c r="Q13" s="302"/>
      <c r="R13" s="302"/>
      <c r="S13" s="302"/>
      <c r="T13" s="302"/>
      <c r="U13" s="302"/>
      <c r="V13" s="302"/>
      <c r="W13" s="302"/>
      <c r="X13" s="302"/>
      <c r="Y13" s="302"/>
      <c r="Z13" s="302"/>
      <c r="AA13" s="302"/>
    </row>
    <row r="14" spans="1:27" ht="22.5" customHeight="1">
      <c r="A14" s="302"/>
      <c r="B14" s="302"/>
      <c r="C14" s="302"/>
      <c r="D14" s="302"/>
      <c r="E14" s="302"/>
      <c r="F14" s="302"/>
      <c r="G14" s="302"/>
      <c r="H14" s="302"/>
      <c r="I14" s="302"/>
      <c r="J14" s="302"/>
      <c r="K14" s="302"/>
      <c r="L14" s="302"/>
      <c r="N14" s="302"/>
      <c r="O14" s="302"/>
      <c r="P14" s="302"/>
      <c r="Q14" s="302"/>
      <c r="R14" s="302"/>
      <c r="S14" s="302"/>
      <c r="T14" s="302"/>
      <c r="U14" s="302"/>
      <c r="V14" s="302"/>
      <c r="W14" s="302"/>
      <c r="X14" s="302"/>
      <c r="Y14" s="302"/>
      <c r="Z14" s="302"/>
      <c r="AA14" s="302"/>
    </row>
    <row r="15" spans="1:26" ht="22.5" customHeight="1">
      <c r="A15" s="302"/>
      <c r="B15" s="302"/>
      <c r="C15" s="302"/>
      <c r="D15" s="302"/>
      <c r="E15" s="302"/>
      <c r="F15" s="302"/>
      <c r="J15" s="302"/>
      <c r="K15" s="302"/>
      <c r="L15" s="302"/>
      <c r="N15" s="302"/>
      <c r="O15" s="302"/>
      <c r="P15" s="302"/>
      <c r="Q15" s="302"/>
      <c r="R15" s="302"/>
      <c r="S15" s="302"/>
      <c r="T15" s="302"/>
      <c r="U15" s="302"/>
      <c r="V15" s="302"/>
      <c r="W15" s="302"/>
      <c r="X15" s="302"/>
      <c r="Y15" s="302"/>
      <c r="Z15" s="302"/>
    </row>
    <row r="16" spans="1:25" ht="22.5" customHeight="1">
      <c r="A16" s="302"/>
      <c r="B16" s="302"/>
      <c r="C16" s="302"/>
      <c r="D16" s="302"/>
      <c r="E16" s="302"/>
      <c r="F16" s="302"/>
      <c r="O16" s="302"/>
      <c r="P16" s="302"/>
      <c r="Q16" s="302"/>
      <c r="R16" s="302"/>
      <c r="S16" s="302"/>
      <c r="T16" s="302"/>
      <c r="U16" s="302"/>
      <c r="V16" s="302"/>
      <c r="W16" s="302"/>
      <c r="X16" s="302"/>
      <c r="Y16" s="302"/>
    </row>
    <row r="17" spans="15:24" ht="22.5" customHeight="1">
      <c r="O17" s="302"/>
      <c r="P17" s="302"/>
      <c r="Q17" s="302"/>
      <c r="R17" s="302"/>
      <c r="S17" s="302"/>
      <c r="T17" s="302"/>
      <c r="U17" s="302"/>
      <c r="V17" s="302"/>
      <c r="W17" s="302"/>
      <c r="X17" s="302"/>
    </row>
    <row r="18" spans="15:17" ht="22.5" customHeight="1">
      <c r="O18" s="302"/>
      <c r="P18" s="302"/>
      <c r="Q18" s="302"/>
    </row>
    <row r="19"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I16" sqref="I16"/>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231</v>
      </c>
    </row>
    <row r="2" spans="1:14" ht="33" customHeight="1">
      <c r="A2" s="285" t="s">
        <v>232</v>
      </c>
      <c r="B2" s="285"/>
      <c r="C2" s="285"/>
      <c r="D2" s="285"/>
      <c r="E2" s="285"/>
      <c r="F2" s="285"/>
      <c r="G2" s="285"/>
      <c r="H2" s="285"/>
      <c r="I2" s="285"/>
      <c r="J2" s="285"/>
      <c r="K2" s="285"/>
      <c r="L2" s="285"/>
      <c r="M2" s="285"/>
      <c r="N2" s="285"/>
    </row>
    <row r="3" spans="1:14" ht="14.25" customHeight="1">
      <c r="A3" s="241" t="s">
        <v>2</v>
      </c>
      <c r="B3" s="241"/>
      <c r="C3" s="241"/>
      <c r="D3" s="241"/>
      <c r="E3" s="241"/>
      <c r="M3" s="246" t="s">
        <v>78</v>
      </c>
      <c r="N3" s="246"/>
    </row>
    <row r="4" spans="1:14" ht="22.5" customHeight="1">
      <c r="A4" s="242" t="s">
        <v>97</v>
      </c>
      <c r="B4" s="242"/>
      <c r="C4" s="242"/>
      <c r="D4" s="56" t="s">
        <v>126</v>
      </c>
      <c r="E4" s="56" t="s">
        <v>80</v>
      </c>
      <c r="F4" s="56" t="s">
        <v>81</v>
      </c>
      <c r="G4" s="56" t="s">
        <v>128</v>
      </c>
      <c r="H4" s="56"/>
      <c r="I4" s="56"/>
      <c r="J4" s="56"/>
      <c r="K4" s="56"/>
      <c r="L4" s="56" t="s">
        <v>132</v>
      </c>
      <c r="M4" s="56"/>
      <c r="N4" s="56"/>
    </row>
    <row r="5" spans="1:14" ht="17.25" customHeight="1">
      <c r="A5" s="56" t="s">
        <v>100</v>
      </c>
      <c r="B5" s="62" t="s">
        <v>101</v>
      </c>
      <c r="C5" s="56" t="s">
        <v>102</v>
      </c>
      <c r="D5" s="56"/>
      <c r="E5" s="56"/>
      <c r="F5" s="56"/>
      <c r="G5" s="56" t="s">
        <v>163</v>
      </c>
      <c r="H5" s="56" t="s">
        <v>164</v>
      </c>
      <c r="I5" s="56" t="s">
        <v>142</v>
      </c>
      <c r="J5" s="56" t="s">
        <v>143</v>
      </c>
      <c r="K5" s="56" t="s">
        <v>144</v>
      </c>
      <c r="L5" s="56" t="s">
        <v>163</v>
      </c>
      <c r="M5" s="56" t="s">
        <v>114</v>
      </c>
      <c r="N5" s="56" t="s">
        <v>165</v>
      </c>
    </row>
    <row r="6" spans="1:14" ht="20.25" customHeight="1">
      <c r="A6" s="56"/>
      <c r="B6" s="62"/>
      <c r="C6" s="56"/>
      <c r="D6" s="56"/>
      <c r="E6" s="56"/>
      <c r="F6" s="56"/>
      <c r="G6" s="56"/>
      <c r="H6" s="56"/>
      <c r="I6" s="56"/>
      <c r="J6" s="56"/>
      <c r="K6" s="56"/>
      <c r="L6" s="56"/>
      <c r="M6" s="56"/>
      <c r="N6" s="56"/>
    </row>
    <row r="7" spans="1:14" ht="30" customHeight="1">
      <c r="A7" s="61"/>
      <c r="B7" s="61"/>
      <c r="C7" s="275"/>
      <c r="D7" s="61"/>
      <c r="E7" s="61" t="s">
        <v>81</v>
      </c>
      <c r="F7" s="286">
        <f>G7+L7</f>
        <v>295.91</v>
      </c>
      <c r="G7" s="286">
        <f>SUM(H7:K7)</f>
        <v>295.91</v>
      </c>
      <c r="H7" s="286">
        <f>'15.一般-工资福利'!G7</f>
        <v>218.31</v>
      </c>
      <c r="I7" s="286">
        <f>'15.一般-工资福利'!O7</f>
        <v>52.800000000000004</v>
      </c>
      <c r="J7" s="286">
        <f>'15.一般-工资福利'!W7</f>
        <v>24.8</v>
      </c>
      <c r="K7" s="286">
        <f>'15.一般-工资福利'!X7</f>
        <v>0</v>
      </c>
      <c r="L7" s="286"/>
      <c r="M7" s="286"/>
      <c r="N7" s="287"/>
    </row>
    <row r="8" spans="1:14" ht="30" customHeight="1">
      <c r="A8" s="61" t="str">
        <f>'15.一般-工资福利'!A8</f>
        <v>201</v>
      </c>
      <c r="B8" s="61"/>
      <c r="C8" s="61"/>
      <c r="D8" s="572" t="s">
        <v>93</v>
      </c>
      <c r="E8" s="61" t="s">
        <v>233</v>
      </c>
      <c r="F8" s="286">
        <f>G8+L8</f>
        <v>295.91</v>
      </c>
      <c r="G8" s="286">
        <f>SUM(H8:K8)</f>
        <v>295.91</v>
      </c>
      <c r="H8" s="286">
        <f>'15.一般-工资福利'!G8</f>
        <v>218.31</v>
      </c>
      <c r="I8" s="286">
        <f>'15.一般-工资福利'!O8</f>
        <v>52.800000000000004</v>
      </c>
      <c r="J8" s="286">
        <f>'15.一般-工资福利'!W8</f>
        <v>24.8</v>
      </c>
      <c r="K8" s="286">
        <f>'15.一般-工资福利'!X8</f>
        <v>0</v>
      </c>
      <c r="L8" s="286"/>
      <c r="M8" s="286"/>
      <c r="N8" s="287"/>
    </row>
    <row r="9" spans="1:14" ht="30" customHeight="1">
      <c r="A9" s="61" t="str">
        <f>'15.一般-工资福利'!A9</f>
        <v>201</v>
      </c>
      <c r="B9" s="61" t="str">
        <f>'15.一般-工资福利'!B9</f>
        <v>02</v>
      </c>
      <c r="C9" s="61"/>
      <c r="D9" s="572" t="s">
        <v>93</v>
      </c>
      <c r="E9" s="61" t="s">
        <v>233</v>
      </c>
      <c r="F9" s="286">
        <f>G9+L9</f>
        <v>295.91</v>
      </c>
      <c r="G9" s="286">
        <f>SUM(H9:K9)</f>
        <v>295.91</v>
      </c>
      <c r="H9" s="286">
        <f>'15.一般-工资福利'!G9</f>
        <v>218.31</v>
      </c>
      <c r="I9" s="286">
        <f>'15.一般-工资福利'!O9</f>
        <v>52.800000000000004</v>
      </c>
      <c r="J9" s="286">
        <f>'15.一般-工资福利'!W9</f>
        <v>24.8</v>
      </c>
      <c r="K9" s="286">
        <f>'15.一般-工资福利'!X9</f>
        <v>0</v>
      </c>
      <c r="L9" s="286"/>
      <c r="M9" s="286"/>
      <c r="N9" s="287"/>
    </row>
    <row r="10" spans="1:14" s="28" customFormat="1" ht="30" customHeight="1">
      <c r="A10" s="61" t="str">
        <f>'15.一般-工资福利'!A10</f>
        <v>201</v>
      </c>
      <c r="B10" s="61" t="str">
        <f>'15.一般-工资福利'!B10</f>
        <v>02</v>
      </c>
      <c r="C10" s="61" t="str">
        <f>'15.一般-工资福利'!C10</f>
        <v>01</v>
      </c>
      <c r="D10" s="572" t="s">
        <v>93</v>
      </c>
      <c r="E10" s="61" t="s">
        <v>233</v>
      </c>
      <c r="F10" s="286">
        <f>G10+L10</f>
        <v>295.91</v>
      </c>
      <c r="G10" s="286">
        <f>SUM(H10:K10)</f>
        <v>295.91</v>
      </c>
      <c r="H10" s="286">
        <f>'15.一般-工资福利'!G10</f>
        <v>218.31</v>
      </c>
      <c r="I10" s="286">
        <f>'15.一般-工资福利'!O10</f>
        <v>52.800000000000004</v>
      </c>
      <c r="J10" s="286">
        <f>'15.一般-工资福利'!W10</f>
        <v>24.8</v>
      </c>
      <c r="K10" s="286">
        <f>'15.一般-工资福利'!X10</f>
        <v>0</v>
      </c>
      <c r="L10" s="286"/>
      <c r="M10" s="286"/>
      <c r="N10" s="243"/>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
  <sheetViews>
    <sheetView showGridLines="0" showZeros="0" workbookViewId="0" topLeftCell="A1">
      <selection activeCell="I13" sqref="I13"/>
    </sheetView>
  </sheetViews>
  <sheetFormatPr defaultColWidth="6.75390625" defaultRowHeight="22.5" customHeight="1"/>
  <cols>
    <col min="1" max="1" width="4.75390625" style="269" customWidth="1"/>
    <col min="2" max="3" width="4.00390625" style="269" customWidth="1"/>
    <col min="4" max="4" width="9.625" style="269" customWidth="1"/>
    <col min="5" max="5" width="21.875" style="269" customWidth="1"/>
    <col min="6" max="6" width="8.625" style="269" customWidth="1"/>
    <col min="7" max="14" width="7.25390625" style="269" customWidth="1"/>
    <col min="15" max="15" width="7.00390625" style="269" customWidth="1"/>
    <col min="16" max="24" width="7.25390625" style="269" customWidth="1"/>
    <col min="25" max="25" width="6.875" style="269" customWidth="1"/>
    <col min="26" max="26" width="7.25390625" style="269" customWidth="1"/>
    <col min="27" max="16384" width="6.75390625" style="269" customWidth="1"/>
  </cols>
  <sheetData>
    <row r="1" spans="2:26" ht="22.5" customHeight="1">
      <c r="B1" s="270"/>
      <c r="C1" s="270"/>
      <c r="D1" s="270"/>
      <c r="E1" s="270"/>
      <c r="F1" s="270"/>
      <c r="G1" s="270"/>
      <c r="H1" s="270"/>
      <c r="I1" s="270"/>
      <c r="J1" s="270"/>
      <c r="K1" s="270"/>
      <c r="L1" s="270"/>
      <c r="M1" s="270"/>
      <c r="N1" s="270"/>
      <c r="O1" s="270"/>
      <c r="P1" s="270"/>
      <c r="Q1" s="270"/>
      <c r="R1" s="270"/>
      <c r="X1" s="283" t="s">
        <v>234</v>
      </c>
      <c r="Y1" s="283"/>
      <c r="Z1" s="283"/>
    </row>
    <row r="2" spans="1:26" ht="22.5" customHeight="1">
      <c r="A2" s="271" t="s">
        <v>235</v>
      </c>
      <c r="B2" s="271"/>
      <c r="C2" s="271"/>
      <c r="D2" s="271"/>
      <c r="E2" s="271"/>
      <c r="F2" s="271"/>
      <c r="G2" s="271"/>
      <c r="H2" s="271"/>
      <c r="I2" s="271"/>
      <c r="J2" s="271"/>
      <c r="K2" s="271"/>
      <c r="L2" s="271"/>
      <c r="M2" s="271"/>
      <c r="N2" s="271"/>
      <c r="O2" s="271"/>
      <c r="P2" s="271"/>
      <c r="Q2" s="271"/>
      <c r="R2" s="271"/>
      <c r="S2" s="271"/>
      <c r="T2" s="271"/>
      <c r="U2" s="271"/>
      <c r="V2" s="271"/>
      <c r="W2" s="271"/>
      <c r="X2" s="271"/>
      <c r="Y2" s="271"/>
      <c r="Z2" s="271"/>
    </row>
    <row r="3" spans="1:26" ht="22.5" customHeight="1">
      <c r="A3" s="241" t="s">
        <v>2</v>
      </c>
      <c r="B3" s="241"/>
      <c r="C3" s="241"/>
      <c r="D3" s="272"/>
      <c r="H3" s="241"/>
      <c r="I3" s="241"/>
      <c r="J3" s="272"/>
      <c r="K3" s="272"/>
      <c r="L3" s="272"/>
      <c r="M3" s="272"/>
      <c r="N3" s="272"/>
      <c r="O3" s="272"/>
      <c r="P3" s="272"/>
      <c r="Q3" s="272"/>
      <c r="R3" s="272"/>
      <c r="X3" s="284" t="s">
        <v>78</v>
      </c>
      <c r="Y3" s="284"/>
      <c r="Z3" s="284"/>
    </row>
    <row r="4" spans="1:26" ht="22.5" customHeight="1">
      <c r="A4" s="273" t="s">
        <v>97</v>
      </c>
      <c r="B4" s="273"/>
      <c r="C4" s="273"/>
      <c r="D4" s="274" t="s">
        <v>79</v>
      </c>
      <c r="E4" s="274" t="s">
        <v>98</v>
      </c>
      <c r="F4" s="274" t="s">
        <v>169</v>
      </c>
      <c r="G4" s="274" t="s">
        <v>170</v>
      </c>
      <c r="H4" s="274" t="s">
        <v>171</v>
      </c>
      <c r="I4" s="274" t="s">
        <v>172</v>
      </c>
      <c r="J4" s="274" t="s">
        <v>173</v>
      </c>
      <c r="K4" s="274" t="s">
        <v>174</v>
      </c>
      <c r="L4" s="274" t="s">
        <v>175</v>
      </c>
      <c r="M4" s="274" t="s">
        <v>176</v>
      </c>
      <c r="N4" s="274" t="s">
        <v>177</v>
      </c>
      <c r="O4" s="274" t="s">
        <v>178</v>
      </c>
      <c r="P4" s="274" t="s">
        <v>179</v>
      </c>
      <c r="Q4" s="274" t="s">
        <v>180</v>
      </c>
      <c r="R4" s="274" t="s">
        <v>181</v>
      </c>
      <c r="S4" s="274" t="s">
        <v>182</v>
      </c>
      <c r="T4" s="274" t="s">
        <v>183</v>
      </c>
      <c r="U4" s="274" t="s">
        <v>184</v>
      </c>
      <c r="V4" s="274" t="s">
        <v>185</v>
      </c>
      <c r="W4" s="274" t="s">
        <v>186</v>
      </c>
      <c r="X4" s="274" t="s">
        <v>187</v>
      </c>
      <c r="Y4" s="274" t="s">
        <v>188</v>
      </c>
      <c r="Z4" s="274" t="s">
        <v>189</v>
      </c>
    </row>
    <row r="5" spans="1:26" ht="22.5" customHeight="1">
      <c r="A5" s="274" t="s">
        <v>100</v>
      </c>
      <c r="B5" s="274" t="s">
        <v>101</v>
      </c>
      <c r="C5" s="274" t="s">
        <v>102</v>
      </c>
      <c r="D5" s="274"/>
      <c r="E5" s="274"/>
      <c r="F5" s="274"/>
      <c r="G5" s="274"/>
      <c r="H5" s="274"/>
      <c r="I5" s="274"/>
      <c r="J5" s="274"/>
      <c r="K5" s="274"/>
      <c r="L5" s="274"/>
      <c r="M5" s="274"/>
      <c r="N5" s="274"/>
      <c r="O5" s="274"/>
      <c r="P5" s="274"/>
      <c r="Q5" s="274"/>
      <c r="R5" s="274"/>
      <c r="S5" s="274"/>
      <c r="T5" s="274"/>
      <c r="U5" s="274"/>
      <c r="V5" s="274"/>
      <c r="W5" s="274"/>
      <c r="X5" s="274"/>
      <c r="Y5" s="274"/>
      <c r="Z5" s="274"/>
    </row>
    <row r="6" spans="1:26" ht="22.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row>
    <row r="7" spans="1:26" ht="30" customHeight="1">
      <c r="A7" s="61"/>
      <c r="B7" s="61"/>
      <c r="C7" s="275"/>
      <c r="D7" s="61"/>
      <c r="E7" s="61" t="s">
        <v>81</v>
      </c>
      <c r="F7" s="276">
        <f>F9</f>
        <v>62.7</v>
      </c>
      <c r="G7" s="276">
        <f aca="true" t="shared" si="0" ref="G7:Z7">G9</f>
        <v>4.5</v>
      </c>
      <c r="H7" s="276">
        <f t="shared" si="0"/>
        <v>1.2</v>
      </c>
      <c r="I7" s="276">
        <f t="shared" si="0"/>
        <v>0.45</v>
      </c>
      <c r="J7" s="276">
        <f t="shared" si="0"/>
        <v>3</v>
      </c>
      <c r="K7" s="276">
        <f t="shared" si="0"/>
        <v>8.7</v>
      </c>
      <c r="L7" s="276">
        <f t="shared" si="0"/>
        <v>3.3</v>
      </c>
      <c r="M7" s="276">
        <f t="shared" si="0"/>
        <v>7.2</v>
      </c>
      <c r="N7" s="276">
        <f t="shared" si="0"/>
        <v>0</v>
      </c>
      <c r="O7" s="276">
        <f t="shared" si="0"/>
        <v>0.9</v>
      </c>
      <c r="P7" s="276">
        <f t="shared" si="0"/>
        <v>0</v>
      </c>
      <c r="Q7" s="276">
        <f t="shared" si="0"/>
        <v>3.6</v>
      </c>
      <c r="R7" s="276">
        <f t="shared" si="0"/>
        <v>3.5</v>
      </c>
      <c r="S7" s="276">
        <f t="shared" si="0"/>
        <v>0</v>
      </c>
      <c r="T7" s="276">
        <f t="shared" si="0"/>
        <v>0</v>
      </c>
      <c r="U7" s="276">
        <f t="shared" si="0"/>
        <v>0</v>
      </c>
      <c r="V7" s="276">
        <f t="shared" si="0"/>
        <v>25.1</v>
      </c>
      <c r="W7" s="276">
        <f t="shared" si="0"/>
        <v>0.5</v>
      </c>
      <c r="X7" s="276">
        <f t="shared" si="0"/>
        <v>0</v>
      </c>
      <c r="Y7" s="276">
        <f t="shared" si="0"/>
        <v>0</v>
      </c>
      <c r="Z7" s="276">
        <f t="shared" si="0"/>
        <v>0.75</v>
      </c>
    </row>
    <row r="8" spans="1:26" ht="30" customHeight="1">
      <c r="A8" s="61" t="str">
        <f>'15.一般-工资福利'!A8</f>
        <v>201</v>
      </c>
      <c r="B8" s="61"/>
      <c r="C8" s="61"/>
      <c r="D8" s="572" t="s">
        <v>93</v>
      </c>
      <c r="E8" s="61" t="str">
        <f>'15.一般-工资福利'!E8</f>
        <v>县政协（一般公共服务支出）</v>
      </c>
      <c r="F8" s="276">
        <f>F9</f>
        <v>62.7</v>
      </c>
      <c r="G8" s="276">
        <f aca="true" t="shared" si="1" ref="G8:Z8">G9</f>
        <v>4.5</v>
      </c>
      <c r="H8" s="276">
        <f t="shared" si="1"/>
        <v>1.2</v>
      </c>
      <c r="I8" s="276">
        <f t="shared" si="1"/>
        <v>0.45</v>
      </c>
      <c r="J8" s="276">
        <f t="shared" si="1"/>
        <v>3</v>
      </c>
      <c r="K8" s="276">
        <f t="shared" si="1"/>
        <v>8.7</v>
      </c>
      <c r="L8" s="276">
        <f t="shared" si="1"/>
        <v>3.3</v>
      </c>
      <c r="M8" s="276">
        <f t="shared" si="1"/>
        <v>7.2</v>
      </c>
      <c r="N8" s="276">
        <f t="shared" si="1"/>
        <v>0</v>
      </c>
      <c r="O8" s="276">
        <f t="shared" si="1"/>
        <v>0.9</v>
      </c>
      <c r="P8" s="276">
        <f t="shared" si="1"/>
        <v>0</v>
      </c>
      <c r="Q8" s="276">
        <f t="shared" si="1"/>
        <v>3.6</v>
      </c>
      <c r="R8" s="276">
        <f t="shared" si="1"/>
        <v>3.5</v>
      </c>
      <c r="S8" s="276">
        <f t="shared" si="1"/>
        <v>0</v>
      </c>
      <c r="T8" s="276">
        <f t="shared" si="1"/>
        <v>0</v>
      </c>
      <c r="U8" s="276">
        <f t="shared" si="1"/>
        <v>0</v>
      </c>
      <c r="V8" s="276">
        <f t="shared" si="1"/>
        <v>25.1</v>
      </c>
      <c r="W8" s="276">
        <f t="shared" si="1"/>
        <v>0.5</v>
      </c>
      <c r="X8" s="276">
        <f t="shared" si="1"/>
        <v>0</v>
      </c>
      <c r="Y8" s="276">
        <f t="shared" si="1"/>
        <v>0</v>
      </c>
      <c r="Z8" s="276">
        <f t="shared" si="1"/>
        <v>0.75</v>
      </c>
    </row>
    <row r="9" spans="1:26" ht="30" customHeight="1">
      <c r="A9" s="61" t="str">
        <f>'15.一般-工资福利'!A9</f>
        <v>201</v>
      </c>
      <c r="B9" s="61" t="str">
        <f>'15.一般-工资福利'!B9</f>
        <v>02</v>
      </c>
      <c r="C9" s="61"/>
      <c r="D9" s="572" t="s">
        <v>93</v>
      </c>
      <c r="E9" s="61" t="str">
        <f>'15.一般-工资福利'!E9</f>
        <v>政协事务</v>
      </c>
      <c r="F9" s="276">
        <f>F10+F11</f>
        <v>62.7</v>
      </c>
      <c r="G9" s="276">
        <f aca="true" t="shared" si="2" ref="G9:Z9">G10+G11</f>
        <v>4.5</v>
      </c>
      <c r="H9" s="276">
        <f t="shared" si="2"/>
        <v>1.2</v>
      </c>
      <c r="I9" s="276">
        <f t="shared" si="2"/>
        <v>0.45</v>
      </c>
      <c r="J9" s="276">
        <f t="shared" si="2"/>
        <v>3</v>
      </c>
      <c r="K9" s="276">
        <f t="shared" si="2"/>
        <v>8.7</v>
      </c>
      <c r="L9" s="276">
        <f t="shared" si="2"/>
        <v>3.3</v>
      </c>
      <c r="M9" s="276">
        <f t="shared" si="2"/>
        <v>7.2</v>
      </c>
      <c r="N9" s="276">
        <f t="shared" si="2"/>
        <v>0</v>
      </c>
      <c r="O9" s="276">
        <f t="shared" si="2"/>
        <v>0.9</v>
      </c>
      <c r="P9" s="276">
        <f t="shared" si="2"/>
        <v>0</v>
      </c>
      <c r="Q9" s="276">
        <f t="shared" si="2"/>
        <v>3.6</v>
      </c>
      <c r="R9" s="276">
        <f t="shared" si="2"/>
        <v>3.5</v>
      </c>
      <c r="S9" s="276">
        <f t="shared" si="2"/>
        <v>0</v>
      </c>
      <c r="T9" s="276">
        <f t="shared" si="2"/>
        <v>0</v>
      </c>
      <c r="U9" s="276">
        <f t="shared" si="2"/>
        <v>0</v>
      </c>
      <c r="V9" s="276">
        <f t="shared" si="2"/>
        <v>25.1</v>
      </c>
      <c r="W9" s="276">
        <f t="shared" si="2"/>
        <v>0.5</v>
      </c>
      <c r="X9" s="276">
        <f t="shared" si="2"/>
        <v>0</v>
      </c>
      <c r="Y9" s="276">
        <f t="shared" si="2"/>
        <v>0</v>
      </c>
      <c r="Z9" s="276">
        <f t="shared" si="2"/>
        <v>0.75</v>
      </c>
    </row>
    <row r="10" spans="1:26" s="268" customFormat="1" ht="30" customHeight="1">
      <c r="A10" s="61" t="str">
        <f>'15.一般-工资福利'!A10</f>
        <v>201</v>
      </c>
      <c r="B10" s="61" t="str">
        <f>'15.一般-工资福利'!B10</f>
        <v>02</v>
      </c>
      <c r="C10" s="61" t="str">
        <f>'15.一般-工资福利'!C10</f>
        <v>01</v>
      </c>
      <c r="D10" s="572" t="s">
        <v>93</v>
      </c>
      <c r="E10" s="61" t="str">
        <f>'15.一般-工资福利'!E10</f>
        <v>行政运行</v>
      </c>
      <c r="F10" s="277">
        <f>SUM(G10:Z10)</f>
        <v>62.7</v>
      </c>
      <c r="G10" s="278">
        <v>4.5</v>
      </c>
      <c r="H10" s="278">
        <v>1.2</v>
      </c>
      <c r="I10" s="278">
        <v>0.45</v>
      </c>
      <c r="J10" s="278">
        <v>3</v>
      </c>
      <c r="K10" s="278">
        <v>8.7</v>
      </c>
      <c r="L10" s="278">
        <v>3.3</v>
      </c>
      <c r="M10" s="278">
        <v>7.2</v>
      </c>
      <c r="N10" s="282"/>
      <c r="O10" s="278">
        <v>0.9</v>
      </c>
      <c r="P10" s="278"/>
      <c r="Q10" s="278">
        <v>3.6</v>
      </c>
      <c r="R10" s="278">
        <v>3.5</v>
      </c>
      <c r="S10" s="282"/>
      <c r="T10" s="282"/>
      <c r="U10" s="282"/>
      <c r="V10" s="278">
        <v>25.1</v>
      </c>
      <c r="W10" s="282">
        <v>0.5</v>
      </c>
      <c r="X10" s="282"/>
      <c r="Y10" s="260"/>
      <c r="Z10" s="260">
        <v>0.75</v>
      </c>
    </row>
    <row r="11" spans="1:26" ht="30" customHeight="1">
      <c r="A11" s="279"/>
      <c r="B11" s="279"/>
      <c r="C11" s="279"/>
      <c r="D11" s="279"/>
      <c r="E11" s="279"/>
      <c r="F11" s="280"/>
      <c r="G11" s="281"/>
      <c r="H11" s="281"/>
      <c r="I11" s="281"/>
      <c r="J11" s="281"/>
      <c r="K11" s="281"/>
      <c r="L11" s="281"/>
      <c r="M11" s="281"/>
      <c r="N11" s="281"/>
      <c r="O11" s="281"/>
      <c r="P11" s="281"/>
      <c r="Q11" s="281"/>
      <c r="R11" s="281"/>
      <c r="S11" s="281"/>
      <c r="T11" s="281"/>
      <c r="U11" s="281"/>
      <c r="V11" s="281"/>
      <c r="W11" s="281"/>
      <c r="X11" s="281"/>
      <c r="Y11" s="281"/>
      <c r="Z11" s="281"/>
    </row>
    <row r="12" spans="11:19" ht="22.5" customHeight="1">
      <c r="K12" s="268"/>
      <c r="L12" s="268"/>
      <c r="M12" s="268"/>
      <c r="S12" s="268"/>
    </row>
    <row r="13" spans="11:13" ht="22.5" customHeight="1">
      <c r="K13" s="268"/>
      <c r="L13" s="268"/>
      <c r="M13" s="268"/>
    </row>
    <row r="14" ht="22.5" customHeight="1">
      <c r="K14" s="268"/>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00000000000001" bottom="0.7900000000000001" header="0.39" footer="0.39"/>
  <pageSetup fitToHeight="1" fitToWidth="1" horizontalDpi="1200" verticalDpi="1200" orientation="landscape" paperSize="9" scale="6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T10"/>
  <sheetViews>
    <sheetView showGridLines="0" showZeros="0" workbookViewId="0" topLeftCell="A1">
      <selection activeCell="F12" sqref="F12"/>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236</v>
      </c>
    </row>
    <row r="2" spans="1:20" ht="33.75" customHeight="1">
      <c r="A2" s="51" t="s">
        <v>237</v>
      </c>
      <c r="B2" s="51"/>
      <c r="C2" s="51"/>
      <c r="D2" s="51"/>
      <c r="E2" s="51"/>
      <c r="F2" s="51"/>
      <c r="G2" s="51"/>
      <c r="H2" s="51"/>
      <c r="I2" s="51"/>
      <c r="J2" s="51"/>
      <c r="K2" s="51"/>
      <c r="L2" s="51"/>
      <c r="M2" s="51"/>
      <c r="N2" s="51"/>
      <c r="O2" s="51"/>
      <c r="P2" s="51"/>
      <c r="Q2" s="51"/>
      <c r="R2" s="51"/>
      <c r="S2" s="51"/>
      <c r="T2" s="51"/>
    </row>
    <row r="3" spans="1:20" ht="14.25" customHeight="1">
      <c r="A3" s="241" t="s">
        <v>2</v>
      </c>
      <c r="B3" s="241"/>
      <c r="C3" s="241"/>
      <c r="S3" s="246" t="s">
        <v>78</v>
      </c>
      <c r="T3" s="246"/>
    </row>
    <row r="4" spans="1:20" ht="22.5" customHeight="1">
      <c r="A4" s="153" t="s">
        <v>97</v>
      </c>
      <c r="B4" s="153"/>
      <c r="C4" s="153"/>
      <c r="D4" s="56" t="s">
        <v>192</v>
      </c>
      <c r="E4" s="56" t="s">
        <v>127</v>
      </c>
      <c r="F4" s="55" t="s">
        <v>169</v>
      </c>
      <c r="G4" s="56" t="s">
        <v>129</v>
      </c>
      <c r="H4" s="56"/>
      <c r="I4" s="56"/>
      <c r="J4" s="56"/>
      <c r="K4" s="56"/>
      <c r="L4" s="56"/>
      <c r="M4" s="56"/>
      <c r="N4" s="56"/>
      <c r="O4" s="56"/>
      <c r="P4" s="56"/>
      <c r="Q4" s="56"/>
      <c r="R4" s="56" t="s">
        <v>132</v>
      </c>
      <c r="S4" s="56"/>
      <c r="T4" s="56"/>
    </row>
    <row r="5" spans="1:20" ht="14.25" customHeight="1">
      <c r="A5" s="153"/>
      <c r="B5" s="153"/>
      <c r="C5" s="153"/>
      <c r="D5" s="56"/>
      <c r="E5" s="56"/>
      <c r="F5" s="57"/>
      <c r="G5" s="56" t="s">
        <v>90</v>
      </c>
      <c r="H5" s="56" t="s">
        <v>193</v>
      </c>
      <c r="I5" s="56" t="s">
        <v>179</v>
      </c>
      <c r="J5" s="56" t="s">
        <v>180</v>
      </c>
      <c r="K5" s="56" t="s">
        <v>194</v>
      </c>
      <c r="L5" s="56" t="s">
        <v>195</v>
      </c>
      <c r="M5" s="56" t="s">
        <v>181</v>
      </c>
      <c r="N5" s="56" t="s">
        <v>196</v>
      </c>
      <c r="O5" s="56" t="s">
        <v>184</v>
      </c>
      <c r="P5" s="56" t="s">
        <v>197</v>
      </c>
      <c r="Q5" s="56" t="s">
        <v>198</v>
      </c>
      <c r="R5" s="56" t="s">
        <v>90</v>
      </c>
      <c r="S5" s="56" t="s">
        <v>199</v>
      </c>
      <c r="T5" s="56" t="s">
        <v>165</v>
      </c>
    </row>
    <row r="6" spans="1:20" ht="42.75" customHeight="1">
      <c r="A6" s="56" t="s">
        <v>100</v>
      </c>
      <c r="B6" s="56" t="s">
        <v>101</v>
      </c>
      <c r="C6" s="56" t="s">
        <v>102</v>
      </c>
      <c r="D6" s="56"/>
      <c r="E6" s="56"/>
      <c r="F6" s="58"/>
      <c r="G6" s="56"/>
      <c r="H6" s="56"/>
      <c r="I6" s="56"/>
      <c r="J6" s="56"/>
      <c r="K6" s="56"/>
      <c r="L6" s="56"/>
      <c r="M6" s="56"/>
      <c r="N6" s="56"/>
      <c r="O6" s="56"/>
      <c r="P6" s="56"/>
      <c r="Q6" s="56"/>
      <c r="R6" s="56"/>
      <c r="S6" s="56"/>
      <c r="T6" s="56"/>
    </row>
    <row r="7" spans="1:20" ht="30" customHeight="1">
      <c r="A7" s="56"/>
      <c r="B7" s="56"/>
      <c r="C7" s="56"/>
      <c r="D7" s="56"/>
      <c r="E7" s="56" t="s">
        <v>81</v>
      </c>
      <c r="F7" s="266">
        <f aca="true" t="shared" si="0" ref="F7:R7">F8</f>
        <v>62.7</v>
      </c>
      <c r="G7" s="266">
        <f t="shared" si="0"/>
        <v>62.7</v>
      </c>
      <c r="H7" s="266">
        <f t="shared" si="0"/>
        <v>53.95</v>
      </c>
      <c r="I7" s="266">
        <f t="shared" si="0"/>
        <v>0</v>
      </c>
      <c r="J7" s="266">
        <f t="shared" si="0"/>
        <v>3.6</v>
      </c>
      <c r="K7" s="266">
        <f t="shared" si="0"/>
        <v>0</v>
      </c>
      <c r="L7" s="266">
        <f t="shared" si="0"/>
        <v>0</v>
      </c>
      <c r="M7" s="266">
        <f t="shared" si="0"/>
        <v>3.5</v>
      </c>
      <c r="N7" s="266">
        <f t="shared" si="0"/>
        <v>0</v>
      </c>
      <c r="O7" s="266">
        <f t="shared" si="0"/>
        <v>0</v>
      </c>
      <c r="P7" s="266">
        <f t="shared" si="0"/>
        <v>0.9</v>
      </c>
      <c r="Q7" s="266">
        <f t="shared" si="0"/>
        <v>0.75</v>
      </c>
      <c r="R7" s="266">
        <f t="shared" si="0"/>
        <v>0</v>
      </c>
      <c r="S7" s="59"/>
      <c r="T7" s="59"/>
    </row>
    <row r="8" spans="1:20" ht="30" customHeight="1">
      <c r="A8" s="61" t="str">
        <f>'15.一般-工资福利'!A8</f>
        <v>201</v>
      </c>
      <c r="B8" s="61"/>
      <c r="C8" s="61"/>
      <c r="D8" s="572" t="s">
        <v>93</v>
      </c>
      <c r="E8" s="61" t="str">
        <f>'15.一般-工资福利'!E8</f>
        <v>县政协（一般公共服务支出）</v>
      </c>
      <c r="F8" s="266">
        <f>F9</f>
        <v>62.7</v>
      </c>
      <c r="G8" s="266">
        <f aca="true" t="shared" si="1" ref="G8:T8">G9</f>
        <v>62.7</v>
      </c>
      <c r="H8" s="266">
        <f t="shared" si="1"/>
        <v>53.95</v>
      </c>
      <c r="I8" s="266">
        <f t="shared" si="1"/>
        <v>0</v>
      </c>
      <c r="J8" s="266">
        <f t="shared" si="1"/>
        <v>3.6</v>
      </c>
      <c r="K8" s="266">
        <f t="shared" si="1"/>
        <v>0</v>
      </c>
      <c r="L8" s="266">
        <f t="shared" si="1"/>
        <v>0</v>
      </c>
      <c r="M8" s="266">
        <f t="shared" si="1"/>
        <v>3.5</v>
      </c>
      <c r="N8" s="266">
        <f t="shared" si="1"/>
        <v>0</v>
      </c>
      <c r="O8" s="266">
        <f t="shared" si="1"/>
        <v>0</v>
      </c>
      <c r="P8" s="266">
        <f t="shared" si="1"/>
        <v>0.9</v>
      </c>
      <c r="Q8" s="266">
        <f t="shared" si="1"/>
        <v>0.75</v>
      </c>
      <c r="R8" s="266">
        <f t="shared" si="1"/>
        <v>0</v>
      </c>
      <c r="S8" s="266">
        <f t="shared" si="1"/>
        <v>0</v>
      </c>
      <c r="T8" s="266">
        <f t="shared" si="1"/>
        <v>0</v>
      </c>
    </row>
    <row r="9" spans="1:20" ht="30" customHeight="1">
      <c r="A9" s="61" t="str">
        <f>'15.一般-工资福利'!A9</f>
        <v>201</v>
      </c>
      <c r="B9" s="61" t="str">
        <f>'15.一般-工资福利'!B9</f>
        <v>02</v>
      </c>
      <c r="C9" s="61"/>
      <c r="D9" s="572" t="s">
        <v>93</v>
      </c>
      <c r="E9" s="61" t="str">
        <f>'15.一般-工资福利'!E9</f>
        <v>政协事务</v>
      </c>
      <c r="F9" s="266">
        <f>SUM(F10:F10)</f>
        <v>62.7</v>
      </c>
      <c r="G9" s="266">
        <f aca="true" t="shared" si="2" ref="G9:T9">SUM(G10:G10)</f>
        <v>62.7</v>
      </c>
      <c r="H9" s="266">
        <f t="shared" si="2"/>
        <v>53.95</v>
      </c>
      <c r="I9" s="266">
        <f t="shared" si="2"/>
        <v>0</v>
      </c>
      <c r="J9" s="266">
        <f t="shared" si="2"/>
        <v>3.6</v>
      </c>
      <c r="K9" s="266">
        <f t="shared" si="2"/>
        <v>0</v>
      </c>
      <c r="L9" s="266">
        <f t="shared" si="2"/>
        <v>0</v>
      </c>
      <c r="M9" s="266">
        <f t="shared" si="2"/>
        <v>3.5</v>
      </c>
      <c r="N9" s="266">
        <f t="shared" si="2"/>
        <v>0</v>
      </c>
      <c r="O9" s="266">
        <f t="shared" si="2"/>
        <v>0</v>
      </c>
      <c r="P9" s="266">
        <f t="shared" si="2"/>
        <v>0.9</v>
      </c>
      <c r="Q9" s="266">
        <f t="shared" si="2"/>
        <v>0.75</v>
      </c>
      <c r="R9" s="266">
        <f t="shared" si="2"/>
        <v>0</v>
      </c>
      <c r="S9" s="266">
        <f t="shared" si="2"/>
        <v>0</v>
      </c>
      <c r="T9" s="266">
        <f t="shared" si="2"/>
        <v>0</v>
      </c>
    </row>
    <row r="10" spans="1:20" s="28" customFormat="1" ht="30" customHeight="1">
      <c r="A10" s="61" t="str">
        <f>'15.一般-工资福利'!A10</f>
        <v>201</v>
      </c>
      <c r="B10" s="61" t="str">
        <f>'15.一般-工资福利'!B10</f>
        <v>02</v>
      </c>
      <c r="C10" s="61" t="str">
        <f>'15.一般-工资福利'!C10</f>
        <v>01</v>
      </c>
      <c r="D10" s="572" t="s">
        <v>93</v>
      </c>
      <c r="E10" s="61" t="str">
        <f>'15.一般-工资福利'!E10</f>
        <v>行政运行</v>
      </c>
      <c r="F10" s="267">
        <f>G10+R10</f>
        <v>62.7</v>
      </c>
      <c r="G10" s="267">
        <f>'17.一般-商品和服务'!F10</f>
        <v>62.7</v>
      </c>
      <c r="H10" s="267">
        <f>G10-SUM(I10:Q10)</f>
        <v>53.95</v>
      </c>
      <c r="I10" s="267">
        <f>'17.一般-商品和服务'!P10</f>
        <v>0</v>
      </c>
      <c r="J10" s="267">
        <f>'17.一般-商品和服务'!Q10</f>
        <v>3.6</v>
      </c>
      <c r="K10" s="267"/>
      <c r="L10" s="267"/>
      <c r="M10" s="267">
        <f>'17.一般-商品和服务'!R10</f>
        <v>3.5</v>
      </c>
      <c r="N10" s="267">
        <f>'17.一般-商品和服务'!N10</f>
        <v>0</v>
      </c>
      <c r="O10" s="267">
        <f>'17.一般-商品和服务'!U10</f>
        <v>0</v>
      </c>
      <c r="P10" s="267">
        <f>'17.一般-商品和服务'!O10</f>
        <v>0.9</v>
      </c>
      <c r="Q10" s="267">
        <f>'17.一般-商品和服务'!Z10+'17.一般-商品和服务'!X10+'17.一般-商品和服务'!Y10</f>
        <v>0.75</v>
      </c>
      <c r="R10" s="267">
        <f>'16.工资福利(政府预算)(2)'!L10</f>
        <v>0</v>
      </c>
      <c r="S10" s="267"/>
      <c r="T10" s="267"/>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topLeftCell="A1">
      <selection activeCell="G13" sqref="G13"/>
    </sheetView>
  </sheetViews>
  <sheetFormatPr defaultColWidth="6.875" defaultRowHeight="22.5" customHeight="1"/>
  <cols>
    <col min="1" max="3" width="4.00390625" style="248" customWidth="1"/>
    <col min="4" max="4" width="11.125" style="248" customWidth="1"/>
    <col min="5" max="5" width="30.125" style="248" customWidth="1"/>
    <col min="6" max="6" width="11.375" style="248" customWidth="1"/>
    <col min="7" max="12" width="10.375" style="248" customWidth="1"/>
    <col min="13" max="246" width="6.75390625" style="248" customWidth="1"/>
    <col min="247" max="252" width="6.75390625" style="249" customWidth="1"/>
    <col min="253" max="253" width="6.875" style="250" customWidth="1"/>
    <col min="254" max="16384" width="6.875" style="250" customWidth="1"/>
  </cols>
  <sheetData>
    <row r="1" spans="12:253" ht="22.5" customHeight="1">
      <c r="L1" s="248" t="s">
        <v>238</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1" t="s">
        <v>239</v>
      </c>
      <c r="B2" s="251"/>
      <c r="C2" s="251"/>
      <c r="D2" s="251"/>
      <c r="E2" s="251"/>
      <c r="F2" s="251"/>
      <c r="G2" s="251"/>
      <c r="H2" s="251"/>
      <c r="I2" s="251"/>
      <c r="J2" s="251"/>
      <c r="K2" s="251"/>
      <c r="L2" s="25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241" t="s">
        <v>2</v>
      </c>
      <c r="B3" s="241"/>
      <c r="C3" s="241"/>
      <c r="E3" s="252"/>
      <c r="H3" s="252"/>
      <c r="J3" s="262" t="s">
        <v>78</v>
      </c>
      <c r="K3" s="262"/>
      <c r="L3" s="262"/>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3" t="s">
        <v>97</v>
      </c>
      <c r="B4" s="253"/>
      <c r="C4" s="253"/>
      <c r="D4" s="254" t="s">
        <v>126</v>
      </c>
      <c r="E4" s="254" t="s">
        <v>98</v>
      </c>
      <c r="F4" s="254" t="s">
        <v>169</v>
      </c>
      <c r="G4" s="255" t="s">
        <v>202</v>
      </c>
      <c r="H4" s="254" t="s">
        <v>203</v>
      </c>
      <c r="I4" s="254" t="s">
        <v>204</v>
      </c>
      <c r="J4" s="254" t="s">
        <v>205</v>
      </c>
      <c r="K4" s="254" t="s">
        <v>206</v>
      </c>
      <c r="L4" s="254" t="s">
        <v>189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4" t="s">
        <v>100</v>
      </c>
      <c r="B5" s="254" t="s">
        <v>101</v>
      </c>
      <c r="C5" s="254" t="s">
        <v>102</v>
      </c>
      <c r="D5" s="254"/>
      <c r="E5" s="254"/>
      <c r="F5" s="254"/>
      <c r="G5" s="255"/>
      <c r="H5" s="254"/>
      <c r="I5" s="254"/>
      <c r="J5" s="254"/>
      <c r="K5" s="254"/>
      <c r="L5" s="25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4"/>
      <c r="B6" s="254"/>
      <c r="C6" s="254"/>
      <c r="D6" s="254"/>
      <c r="E6" s="254"/>
      <c r="F6" s="254"/>
      <c r="G6" s="255"/>
      <c r="H6" s="254"/>
      <c r="I6" s="254"/>
      <c r="J6" s="254"/>
      <c r="K6" s="254"/>
      <c r="L6" s="25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8.5" customHeight="1">
      <c r="A7" s="256"/>
      <c r="B7" s="256"/>
      <c r="C7" s="256"/>
      <c r="D7" s="256"/>
      <c r="E7" s="256" t="s">
        <v>81</v>
      </c>
      <c r="F7" s="257">
        <f>SUM(G7:L7)</f>
        <v>51.23</v>
      </c>
      <c r="G7" s="258">
        <f>G8</f>
        <v>51.23</v>
      </c>
      <c r="H7" s="253"/>
      <c r="I7" s="253"/>
      <c r="J7" s="256"/>
      <c r="K7" s="256"/>
      <c r="L7" s="256"/>
      <c r="M7" s="25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8.5" customHeight="1">
      <c r="A8" s="61" t="str">
        <f>'15.一般-工资福利'!A8</f>
        <v>201</v>
      </c>
      <c r="B8" s="61"/>
      <c r="C8" s="61"/>
      <c r="D8" s="572" t="s">
        <v>93</v>
      </c>
      <c r="E8" s="61" t="str">
        <f>'15.一般-工资福利'!E8</f>
        <v>县政协（一般公共服务支出）</v>
      </c>
      <c r="F8" s="257">
        <f>SUM(G8:L8)</f>
        <v>51.23</v>
      </c>
      <c r="G8" s="258">
        <f>G9</f>
        <v>51.23</v>
      </c>
      <c r="H8" s="259"/>
      <c r="I8" s="259"/>
      <c r="J8" s="263"/>
      <c r="K8" s="263"/>
      <c r="L8" s="263"/>
      <c r="M8" s="252"/>
    </row>
    <row r="9" spans="1:13" ht="28.5" customHeight="1">
      <c r="A9" s="61" t="str">
        <f>'15.一般-工资福利'!A9</f>
        <v>201</v>
      </c>
      <c r="B9" s="61" t="str">
        <f>'15.一般-工资福利'!B9</f>
        <v>02</v>
      </c>
      <c r="C9" s="61"/>
      <c r="D9" s="572" t="s">
        <v>93</v>
      </c>
      <c r="E9" s="61" t="str">
        <f>'15.一般-工资福利'!E9</f>
        <v>政协事务</v>
      </c>
      <c r="F9" s="257">
        <f>SUM(G9:L9)</f>
        <v>51.23</v>
      </c>
      <c r="G9" s="258">
        <f>G10</f>
        <v>51.23</v>
      </c>
      <c r="H9" s="259"/>
      <c r="I9" s="259"/>
      <c r="J9" s="263"/>
      <c r="K9" s="263"/>
      <c r="L9" s="263"/>
      <c r="M9" s="252"/>
    </row>
    <row r="10" spans="1:253" s="247" customFormat="1" ht="28.5" customHeight="1">
      <c r="A10" s="61" t="str">
        <f>'15.一般-工资福利'!A10</f>
        <v>201</v>
      </c>
      <c r="B10" s="61" t="str">
        <f>'15.一般-工资福利'!B10</f>
        <v>02</v>
      </c>
      <c r="C10" s="61" t="str">
        <f>'15.一般-工资福利'!C10</f>
        <v>01</v>
      </c>
      <c r="D10" s="572" t="s">
        <v>93</v>
      </c>
      <c r="E10" s="61" t="str">
        <f>'15.一般-工资福利'!E10</f>
        <v>行政运行</v>
      </c>
      <c r="F10" s="257">
        <f>SUM(G10:L10)</f>
        <v>51.23</v>
      </c>
      <c r="G10" s="260">
        <v>51.23</v>
      </c>
      <c r="H10" s="261"/>
      <c r="I10" s="261"/>
      <c r="J10" s="261"/>
      <c r="K10" s="261"/>
      <c r="L10" s="261"/>
      <c r="M10" s="264"/>
      <c r="N10" s="252"/>
      <c r="O10" s="252"/>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row>
    <row r="11" spans="1:253" ht="26.25" customHeight="1">
      <c r="A11" s="252"/>
      <c r="B11" s="252"/>
      <c r="C11" s="252"/>
      <c r="D11" s="252"/>
      <c r="E11" s="252"/>
      <c r="F11" s="252"/>
      <c r="G11" s="252"/>
      <c r="H11" s="252"/>
      <c r="I11" s="252"/>
      <c r="J11" s="252"/>
      <c r="K11" s="252"/>
      <c r="L11" s="25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8:253" ht="22.5" customHeight="1">
      <c r="H12" s="252"/>
      <c r="M12" s="26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5"/>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5"/>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265"/>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265"/>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265"/>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265"/>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00000000000001" bottom="0.7900000000000001"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C6" sqref="C6:E7"/>
    </sheetView>
  </sheetViews>
  <sheetFormatPr defaultColWidth="6.875" defaultRowHeight="22.5" customHeight="1"/>
  <cols>
    <col min="1" max="1" width="8.375" style="534" customWidth="1"/>
    <col min="2" max="2" width="25.50390625" style="534" customWidth="1"/>
    <col min="3" max="13" width="9.875" style="534" customWidth="1"/>
    <col min="14" max="255" width="6.75390625" style="534" customWidth="1"/>
    <col min="256" max="256" width="6.875" style="535" customWidth="1"/>
  </cols>
  <sheetData>
    <row r="1" spans="2:255" ht="22.5" customHeight="1">
      <c r="B1" s="536"/>
      <c r="C1" s="536"/>
      <c r="D1" s="536"/>
      <c r="E1" s="536"/>
      <c r="F1" s="536"/>
      <c r="G1" s="536"/>
      <c r="H1" s="536"/>
      <c r="I1" s="536"/>
      <c r="J1" s="536"/>
      <c r="M1" s="553"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37" t="s">
        <v>77</v>
      </c>
      <c r="B2" s="537"/>
      <c r="C2" s="537"/>
      <c r="D2" s="537"/>
      <c r="E2" s="537"/>
      <c r="F2" s="537"/>
      <c r="G2" s="537"/>
      <c r="H2" s="537"/>
      <c r="I2" s="537"/>
      <c r="J2" s="537"/>
      <c r="K2" s="537"/>
      <c r="L2" s="537"/>
      <c r="M2" s="53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08" t="s">
        <v>2</v>
      </c>
      <c r="B3" s="508"/>
      <c r="C3" s="509"/>
      <c r="D3" s="538"/>
      <c r="E3" s="538"/>
      <c r="F3" s="538"/>
      <c r="G3" s="509"/>
      <c r="H3" s="509"/>
      <c r="I3" s="509"/>
      <c r="J3" s="509"/>
      <c r="L3" s="554" t="s">
        <v>78</v>
      </c>
      <c r="M3" s="554"/>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39" t="s">
        <v>79</v>
      </c>
      <c r="B4" s="539" t="s">
        <v>80</v>
      </c>
      <c r="C4" s="540" t="s">
        <v>81</v>
      </c>
      <c r="D4" s="541" t="s">
        <v>82</v>
      </c>
      <c r="E4" s="541"/>
      <c r="F4" s="541"/>
      <c r="G4" s="539" t="s">
        <v>83</v>
      </c>
      <c r="H4" s="539" t="s">
        <v>84</v>
      </c>
      <c r="I4" s="539" t="s">
        <v>85</v>
      </c>
      <c r="J4" s="539" t="s">
        <v>86</v>
      </c>
      <c r="K4" s="539" t="s">
        <v>87</v>
      </c>
      <c r="L4" s="555" t="s">
        <v>88</v>
      </c>
      <c r="M4" s="556"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39"/>
      <c r="B5" s="539"/>
      <c r="C5" s="539"/>
      <c r="D5" s="539" t="s">
        <v>90</v>
      </c>
      <c r="E5" s="539" t="s">
        <v>91</v>
      </c>
      <c r="F5" s="539" t="s">
        <v>92</v>
      </c>
      <c r="G5" s="539"/>
      <c r="H5" s="539"/>
      <c r="I5" s="539"/>
      <c r="J5" s="539"/>
      <c r="K5" s="539"/>
      <c r="L5" s="539"/>
      <c r="M5" s="55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3" ht="27" customHeight="1">
      <c r="A6" s="542"/>
      <c r="B6" s="539" t="s">
        <v>81</v>
      </c>
      <c r="C6" s="543">
        <v>485.94000000000005</v>
      </c>
      <c r="D6" s="544">
        <v>485.94000000000005</v>
      </c>
      <c r="E6" s="545">
        <v>485.94000000000005</v>
      </c>
      <c r="F6" s="546"/>
      <c r="G6" s="546"/>
      <c r="H6" s="546"/>
      <c r="I6" s="546"/>
      <c r="J6" s="546"/>
      <c r="K6" s="546"/>
      <c r="L6" s="546"/>
      <c r="M6" s="557"/>
    </row>
    <row r="7" spans="1:255" s="533" customFormat="1" ht="23.25" customHeight="1">
      <c r="A7" s="568" t="s">
        <v>93</v>
      </c>
      <c r="B7" s="413" t="s">
        <v>94</v>
      </c>
      <c r="C7" s="547">
        <f>SUM(E7:M7)</f>
        <v>429.64000000000004</v>
      </c>
      <c r="D7" s="548">
        <f>SUM(E7:F7)</f>
        <v>429.64000000000004</v>
      </c>
      <c r="E7" s="549">
        <f>'12.财政拨款收支总表'!B26</f>
        <v>429.64000000000004</v>
      </c>
      <c r="F7" s="547">
        <f>'12.财政拨款收支总表'!B8</f>
        <v>0</v>
      </c>
      <c r="G7" s="547"/>
      <c r="H7" s="547">
        <f>'12.财政拨款收支总表'!B9</f>
        <v>0</v>
      </c>
      <c r="I7" s="558"/>
      <c r="J7" s="558"/>
      <c r="K7" s="558"/>
      <c r="L7" s="558"/>
      <c r="M7" s="559"/>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29.25" customHeight="1">
      <c r="A8" s="550"/>
      <c r="B8" s="550"/>
      <c r="C8" s="550"/>
      <c r="D8" s="550"/>
      <c r="E8" s="550"/>
      <c r="F8" s="550"/>
      <c r="G8" s="550"/>
      <c r="H8" s="550"/>
      <c r="I8" s="550"/>
      <c r="J8" s="550"/>
      <c r="K8" s="550"/>
      <c r="L8" s="550"/>
      <c r="M8" s="55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50"/>
      <c r="B9" s="550"/>
      <c r="C9" s="550"/>
      <c r="D9" s="550"/>
      <c r="E9" s="550"/>
      <c r="F9" s="550"/>
      <c r="G9" s="550"/>
      <c r="H9" s="550"/>
      <c r="I9" s="550"/>
      <c r="J9" s="550"/>
      <c r="K9" s="550"/>
      <c r="L9" s="550"/>
      <c r="M9" s="55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50"/>
      <c r="B10" s="550"/>
      <c r="C10" s="551"/>
      <c r="D10" s="550"/>
      <c r="E10" s="550"/>
      <c r="F10" s="550"/>
      <c r="G10" s="550"/>
      <c r="H10" s="550"/>
      <c r="I10" s="550"/>
      <c r="J10" s="550"/>
      <c r="K10" s="550"/>
      <c r="L10" s="55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50"/>
      <c r="C11" s="550"/>
      <c r="D11" s="550"/>
      <c r="E11" s="550"/>
      <c r="F11" s="550"/>
      <c r="G11" s="552"/>
      <c r="H11" s="550"/>
      <c r="I11" s="550"/>
      <c r="J11" s="550"/>
      <c r="K11" s="550"/>
      <c r="L11" s="55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50"/>
      <c r="D12" s="550"/>
      <c r="G12" s="550"/>
      <c r="H12" s="550"/>
      <c r="I12" s="550"/>
      <c r="J12" s="550"/>
      <c r="K12" s="550"/>
      <c r="L12" s="55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50"/>
      <c r="I13" s="550"/>
      <c r="J13" s="55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5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5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5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5" right="0.75" top="0.7900000000000001" bottom="0.7900000000000001" header="0.39" footer="0.39"/>
  <pageSetup fitToHeight="1" fitToWidth="1" horizontalDpi="1200" verticalDpi="1200"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G11" sqref="G11"/>
    </sheetView>
  </sheetViews>
  <sheetFormatPr defaultColWidth="9.00390625" defaultRowHeight="14.25"/>
  <cols>
    <col min="1" max="3" width="5.875" style="0" customWidth="1"/>
    <col min="5" max="5" width="14.875" style="0" customWidth="1"/>
    <col min="6" max="6" width="10.375" style="0" customWidth="1"/>
  </cols>
  <sheetData>
    <row r="1" ht="14.25" customHeight="1">
      <c r="K1" t="s">
        <v>240</v>
      </c>
    </row>
    <row r="2" spans="1:11" ht="31.5" customHeight="1">
      <c r="A2" s="51" t="s">
        <v>241</v>
      </c>
      <c r="B2" s="51"/>
      <c r="C2" s="51"/>
      <c r="D2" s="51"/>
      <c r="E2" s="51"/>
      <c r="F2" s="51"/>
      <c r="G2" s="51"/>
      <c r="H2" s="51"/>
      <c r="I2" s="51"/>
      <c r="J2" s="51"/>
      <c r="K2" s="51"/>
    </row>
    <row r="3" spans="1:11" ht="14.25" customHeight="1">
      <c r="A3" s="241" t="s">
        <v>2</v>
      </c>
      <c r="B3" s="241"/>
      <c r="C3" s="241"/>
      <c r="J3" s="246" t="s">
        <v>78</v>
      </c>
      <c r="K3" s="246"/>
    </row>
    <row r="4" spans="1:11" ht="33" customHeight="1">
      <c r="A4" s="242" t="s">
        <v>97</v>
      </c>
      <c r="B4" s="242"/>
      <c r="C4" s="242"/>
      <c r="D4" s="56" t="s">
        <v>192</v>
      </c>
      <c r="E4" s="56" t="s">
        <v>127</v>
      </c>
      <c r="F4" s="56" t="s">
        <v>116</v>
      </c>
      <c r="G4" s="56"/>
      <c r="H4" s="56"/>
      <c r="I4" s="56"/>
      <c r="J4" s="56"/>
      <c r="K4" s="56"/>
    </row>
    <row r="5" spans="1:11" ht="14.25" customHeight="1">
      <c r="A5" s="56" t="s">
        <v>100</v>
      </c>
      <c r="B5" s="56" t="s">
        <v>101</v>
      </c>
      <c r="C5" s="56" t="s">
        <v>102</v>
      </c>
      <c r="D5" s="56"/>
      <c r="E5" s="56"/>
      <c r="F5" s="56" t="s">
        <v>90</v>
      </c>
      <c r="G5" s="56" t="s">
        <v>209</v>
      </c>
      <c r="H5" s="56" t="s">
        <v>206</v>
      </c>
      <c r="I5" s="56" t="s">
        <v>210</v>
      </c>
      <c r="J5" s="56" t="s">
        <v>202</v>
      </c>
      <c r="K5" s="56" t="s">
        <v>211</v>
      </c>
    </row>
    <row r="6" spans="1:11" ht="32.25" customHeight="1">
      <c r="A6" s="56"/>
      <c r="B6" s="56"/>
      <c r="C6" s="56"/>
      <c r="D6" s="56"/>
      <c r="E6" s="56"/>
      <c r="F6" s="56"/>
      <c r="G6" s="56"/>
      <c r="H6" s="56"/>
      <c r="I6" s="56"/>
      <c r="J6" s="56"/>
      <c r="K6" s="56"/>
    </row>
    <row r="7" spans="1:11" ht="30" customHeight="1">
      <c r="A7" s="56"/>
      <c r="B7" s="56"/>
      <c r="C7" s="56"/>
      <c r="D7" s="56"/>
      <c r="E7" s="56" t="s">
        <v>81</v>
      </c>
      <c r="F7" s="243">
        <f>'19.一般-个人和家庭'!F7</f>
        <v>51.23</v>
      </c>
      <c r="G7" s="244">
        <f>F7-SUM(H7:K7)</f>
        <v>0</v>
      </c>
      <c r="H7" s="245">
        <f>'19.一般-个人和家庭'!K7</f>
        <v>0</v>
      </c>
      <c r="I7" s="245"/>
      <c r="J7" s="245">
        <f>'19.一般-个人和家庭'!G7</f>
        <v>51.23</v>
      </c>
      <c r="K7" s="56"/>
    </row>
    <row r="8" spans="1:11" ht="30" customHeight="1">
      <c r="A8" s="61" t="str">
        <f>'15.一般-工资福利'!A8</f>
        <v>201</v>
      </c>
      <c r="B8" s="61"/>
      <c r="C8" s="61"/>
      <c r="D8" s="572" t="s">
        <v>93</v>
      </c>
      <c r="E8" s="61" t="str">
        <f>'15.一般-工资福利'!E8</f>
        <v>县政协（一般公共服务支出）</v>
      </c>
      <c r="F8" s="243">
        <f>'19.一般-个人和家庭'!F8</f>
        <v>51.23</v>
      </c>
      <c r="G8" s="244">
        <f>F8-SUM(H8:K8)</f>
        <v>0</v>
      </c>
      <c r="H8" s="245">
        <f>'19.一般-个人和家庭'!K8</f>
        <v>0</v>
      </c>
      <c r="I8" s="245"/>
      <c r="J8" s="245">
        <f>'19.一般-个人和家庭'!G8</f>
        <v>51.23</v>
      </c>
      <c r="K8" s="56"/>
    </row>
    <row r="9" spans="1:11" ht="30" customHeight="1">
      <c r="A9" s="61" t="str">
        <f>'15.一般-工资福利'!A9</f>
        <v>201</v>
      </c>
      <c r="B9" s="61" t="str">
        <f>'15.一般-工资福利'!B9</f>
        <v>02</v>
      </c>
      <c r="C9" s="61"/>
      <c r="D9" s="572" t="s">
        <v>93</v>
      </c>
      <c r="E9" s="61" t="str">
        <f>'15.一般-工资福利'!E9</f>
        <v>政协事务</v>
      </c>
      <c r="F9" s="243">
        <f>'19.一般-个人和家庭'!F9</f>
        <v>51.23</v>
      </c>
      <c r="G9" s="244">
        <f>F9-SUM(H9:K9)</f>
        <v>0</v>
      </c>
      <c r="H9" s="245">
        <f>'19.一般-个人和家庭'!K9</f>
        <v>0</v>
      </c>
      <c r="I9" s="245"/>
      <c r="J9" s="245">
        <f>'19.一般-个人和家庭'!G9</f>
        <v>51.23</v>
      </c>
      <c r="K9" s="56"/>
    </row>
    <row r="10" spans="1:11" s="28" customFormat="1" ht="30" customHeight="1">
      <c r="A10" s="61" t="str">
        <f>'15.一般-工资福利'!A10</f>
        <v>201</v>
      </c>
      <c r="B10" s="61" t="str">
        <f>'15.一般-工资福利'!B10</f>
        <v>02</v>
      </c>
      <c r="C10" s="61" t="str">
        <f>'15.一般-工资福利'!C10</f>
        <v>01</v>
      </c>
      <c r="D10" s="572" t="s">
        <v>93</v>
      </c>
      <c r="E10" s="61" t="str">
        <f>'15.一般-工资福利'!E10</f>
        <v>行政运行</v>
      </c>
      <c r="F10" s="243">
        <f>'19.一般-个人和家庭'!F10</f>
        <v>51.23</v>
      </c>
      <c r="G10" s="244">
        <f>F10-SUM(H10:K10)</f>
        <v>0</v>
      </c>
      <c r="H10" s="245">
        <f>'19.一般-个人和家庭'!K10</f>
        <v>0</v>
      </c>
      <c r="I10" s="245"/>
      <c r="J10" s="245">
        <f>'19.一般-个人和家庭'!G10</f>
        <v>51.23</v>
      </c>
      <c r="K10" s="245">
        <f>'19.一般-个人和家庭'!L10</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tabSelected="1" workbookViewId="0" topLeftCell="A1">
      <selection activeCell="G12" sqref="G12"/>
    </sheetView>
  </sheetViews>
  <sheetFormatPr defaultColWidth="6.875" defaultRowHeight="12.75" customHeight="1"/>
  <cols>
    <col min="1" max="1" width="12.875" style="200" customWidth="1"/>
    <col min="2" max="2" width="15.875" style="200" customWidth="1"/>
    <col min="3" max="3" width="33.625" style="200" customWidth="1"/>
    <col min="4" max="5" width="11.125" style="200" customWidth="1"/>
    <col min="6" max="14" width="10.125" style="200" customWidth="1"/>
    <col min="15" max="256" width="6.875" style="200" customWidth="1"/>
  </cols>
  <sheetData>
    <row r="1" spans="1:255" ht="22.5" customHeight="1">
      <c r="A1" s="201"/>
      <c r="B1" s="201"/>
      <c r="C1" s="201"/>
      <c r="D1" s="201"/>
      <c r="E1" s="201"/>
      <c r="F1" s="201"/>
      <c r="G1" s="201"/>
      <c r="H1" s="201"/>
      <c r="I1" s="201"/>
      <c r="J1" s="201"/>
      <c r="K1" s="225"/>
      <c r="L1" s="227"/>
      <c r="N1" s="228" t="s">
        <v>242</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02" t="s">
        <v>243</v>
      </c>
      <c r="B2" s="202"/>
      <c r="C2" s="202"/>
      <c r="D2" s="202"/>
      <c r="E2" s="202"/>
      <c r="F2" s="202"/>
      <c r="G2" s="202"/>
      <c r="H2" s="202"/>
      <c r="I2" s="202"/>
      <c r="J2" s="202"/>
      <c r="K2" s="202"/>
      <c r="L2" s="202"/>
      <c r="M2" s="202"/>
      <c r="N2" s="20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03" t="str">
        <f>'01.部门收支总表'!A3</f>
        <v>部门：中国人民政治协商会议湖南省岳阳县委员会</v>
      </c>
      <c r="B3" s="203"/>
      <c r="C3" s="204"/>
      <c r="D3" s="205"/>
      <c r="E3" s="206"/>
      <c r="F3" s="206"/>
      <c r="G3" s="206"/>
      <c r="H3" s="205"/>
      <c r="I3" s="205"/>
      <c r="J3" s="205"/>
      <c r="K3" s="225"/>
      <c r="L3" s="229"/>
      <c r="N3" s="230"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07" t="s">
        <v>244</v>
      </c>
      <c r="B4" s="207" t="s">
        <v>127</v>
      </c>
      <c r="C4" s="208" t="s">
        <v>245</v>
      </c>
      <c r="D4" s="209" t="s">
        <v>99</v>
      </c>
      <c r="E4" s="210" t="s">
        <v>82</v>
      </c>
      <c r="F4" s="210"/>
      <c r="G4" s="210"/>
      <c r="H4" s="211" t="s">
        <v>83</v>
      </c>
      <c r="I4" s="207" t="s">
        <v>84</v>
      </c>
      <c r="J4" s="207" t="s">
        <v>85</v>
      </c>
      <c r="K4" s="207" t="s">
        <v>86</v>
      </c>
      <c r="L4" s="231" t="s">
        <v>87</v>
      </c>
      <c r="M4" s="232" t="s">
        <v>88</v>
      </c>
      <c r="N4" s="233"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07"/>
      <c r="B5" s="207"/>
      <c r="C5" s="208"/>
      <c r="D5" s="207"/>
      <c r="E5" s="212" t="s">
        <v>90</v>
      </c>
      <c r="F5" s="212" t="s">
        <v>91</v>
      </c>
      <c r="G5" s="212" t="s">
        <v>92</v>
      </c>
      <c r="H5" s="207"/>
      <c r="I5" s="207"/>
      <c r="J5" s="207"/>
      <c r="K5" s="207"/>
      <c r="L5" s="209"/>
      <c r="M5" s="232"/>
      <c r="N5" s="23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30.75" customHeight="1">
      <c r="A6" s="213"/>
      <c r="B6" s="213"/>
      <c r="C6" s="213" t="s">
        <v>81</v>
      </c>
      <c r="D6" s="214">
        <f>SUM(F6:N6)</f>
        <v>76.1</v>
      </c>
      <c r="E6" s="215">
        <f>SUM(F6:G6)</f>
        <v>76.1</v>
      </c>
      <c r="F6" s="216">
        <v>76.1</v>
      </c>
      <c r="G6" s="217"/>
      <c r="H6" s="217"/>
      <c r="I6" s="217"/>
      <c r="J6" s="217"/>
      <c r="K6" s="217"/>
      <c r="L6" s="217"/>
      <c r="M6" s="234"/>
      <c r="N6" s="23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30.75" customHeight="1">
      <c r="A7" s="218">
        <v>201</v>
      </c>
      <c r="B7" s="219" t="str">
        <f>'20.个人家庭(政府预算)(2)'!E8</f>
        <v>县政协（一般公共服务支出）</v>
      </c>
      <c r="C7" s="220" t="s">
        <v>246</v>
      </c>
      <c r="D7" s="214">
        <f>SUM(F7:N7)</f>
        <v>76.1</v>
      </c>
      <c r="E7" s="215">
        <f>SUM(F7:G7)</f>
        <v>76.1</v>
      </c>
      <c r="F7" s="216">
        <v>76.1</v>
      </c>
      <c r="G7" s="221"/>
      <c r="H7" s="221"/>
      <c r="I7" s="221"/>
      <c r="J7" s="221"/>
      <c r="K7" s="221"/>
      <c r="L7" s="236"/>
      <c r="M7" s="237"/>
      <c r="N7" s="235"/>
    </row>
    <row r="8" spans="1:14" ht="30.75" customHeight="1">
      <c r="A8" s="218">
        <v>20102</v>
      </c>
      <c r="B8" s="219" t="str">
        <f>'20.个人家庭(政府预算)(2)'!E9</f>
        <v>政协事务</v>
      </c>
      <c r="C8" s="220" t="s">
        <v>246</v>
      </c>
      <c r="D8" s="214">
        <f>SUM(F8:N8)</f>
        <v>76.1</v>
      </c>
      <c r="E8" s="215">
        <f>SUM(F8:G8)</f>
        <v>76.1</v>
      </c>
      <c r="F8" s="216">
        <v>76.1</v>
      </c>
      <c r="G8" s="221"/>
      <c r="H8" s="221"/>
      <c r="I8" s="221"/>
      <c r="J8" s="221"/>
      <c r="K8" s="221"/>
      <c r="L8" s="236"/>
      <c r="M8" s="237"/>
      <c r="N8" s="235"/>
    </row>
    <row r="9" spans="1:255" s="199" customFormat="1" ht="30.75" customHeight="1">
      <c r="A9" s="222" t="s">
        <v>247</v>
      </c>
      <c r="B9" s="223" t="s">
        <v>248</v>
      </c>
      <c r="C9" s="220" t="s">
        <v>249</v>
      </c>
      <c r="D9" s="214">
        <v>19.8</v>
      </c>
      <c r="E9" s="215">
        <v>19.8</v>
      </c>
      <c r="F9" s="216">
        <v>19.8</v>
      </c>
      <c r="G9" s="224"/>
      <c r="H9" s="224"/>
      <c r="I9" s="224"/>
      <c r="J9" s="224"/>
      <c r="K9" s="224"/>
      <c r="L9" s="238"/>
      <c r="M9" s="239"/>
      <c r="N9" s="240"/>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row>
    <row r="10" spans="1:255" s="199" customFormat="1" ht="30.75" customHeight="1">
      <c r="A10" s="222" t="s">
        <v>247</v>
      </c>
      <c r="B10" s="223" t="s">
        <v>248</v>
      </c>
      <c r="C10" s="220" t="s">
        <v>250</v>
      </c>
      <c r="D10" s="215">
        <v>13.3</v>
      </c>
      <c r="E10" s="215">
        <v>13.3</v>
      </c>
      <c r="F10" s="215">
        <v>13.3</v>
      </c>
      <c r="G10" s="224"/>
      <c r="H10" s="224"/>
      <c r="I10" s="224"/>
      <c r="J10" s="224"/>
      <c r="K10" s="224"/>
      <c r="L10" s="238"/>
      <c r="M10" s="239"/>
      <c r="N10" s="240"/>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row>
    <row r="11" spans="1:255" s="199" customFormat="1" ht="30.75" customHeight="1">
      <c r="A11" s="222" t="s">
        <v>247</v>
      </c>
      <c r="B11" s="223" t="s">
        <v>248</v>
      </c>
      <c r="C11" s="220" t="s">
        <v>251</v>
      </c>
      <c r="D11" s="214">
        <v>5</v>
      </c>
      <c r="E11" s="215">
        <v>5</v>
      </c>
      <c r="F11" s="216">
        <v>5</v>
      </c>
      <c r="G11" s="224"/>
      <c r="H11" s="224"/>
      <c r="I11" s="224"/>
      <c r="J11" s="224"/>
      <c r="K11" s="224"/>
      <c r="L11" s="238"/>
      <c r="M11" s="239"/>
      <c r="N11" s="240"/>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row>
    <row r="12" spans="1:255" s="199" customFormat="1" ht="30.75" customHeight="1">
      <c r="A12" s="222" t="s">
        <v>247</v>
      </c>
      <c r="B12" s="223" t="s">
        <v>248</v>
      </c>
      <c r="C12" s="220" t="s">
        <v>252</v>
      </c>
      <c r="D12" s="215">
        <v>4</v>
      </c>
      <c r="E12" s="215">
        <v>4</v>
      </c>
      <c r="F12" s="215">
        <v>4</v>
      </c>
      <c r="G12" s="224"/>
      <c r="H12" s="224"/>
      <c r="I12" s="224"/>
      <c r="J12" s="224"/>
      <c r="K12" s="224"/>
      <c r="L12" s="238"/>
      <c r="M12" s="239"/>
      <c r="N12" s="240"/>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row>
    <row r="13" spans="1:255" s="199" customFormat="1" ht="30.75" customHeight="1">
      <c r="A13" s="222" t="s">
        <v>247</v>
      </c>
      <c r="B13" s="223" t="s">
        <v>248</v>
      </c>
      <c r="C13" s="220" t="s">
        <v>253</v>
      </c>
      <c r="D13" s="215">
        <v>14</v>
      </c>
      <c r="E13" s="215">
        <v>14</v>
      </c>
      <c r="F13" s="215">
        <v>14</v>
      </c>
      <c r="G13" s="224"/>
      <c r="H13" s="224"/>
      <c r="I13" s="224"/>
      <c r="J13" s="224"/>
      <c r="K13" s="224"/>
      <c r="L13" s="238"/>
      <c r="M13" s="239"/>
      <c r="N13" s="240"/>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row>
    <row r="14" spans="1:255" s="199" customFormat="1" ht="30.75" customHeight="1">
      <c r="A14" s="222" t="s">
        <v>247</v>
      </c>
      <c r="B14" s="223" t="s">
        <v>248</v>
      </c>
      <c r="C14" s="220" t="s">
        <v>254</v>
      </c>
      <c r="D14" s="215">
        <v>10</v>
      </c>
      <c r="E14" s="215">
        <v>10</v>
      </c>
      <c r="F14" s="215">
        <v>10</v>
      </c>
      <c r="G14" s="224"/>
      <c r="H14" s="224"/>
      <c r="I14" s="224"/>
      <c r="J14" s="224"/>
      <c r="K14" s="224"/>
      <c r="L14" s="238"/>
      <c r="M14" s="239"/>
      <c r="N14" s="240"/>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255" s="199" customFormat="1" ht="30.75" customHeight="1">
      <c r="A15" s="222" t="s">
        <v>247</v>
      </c>
      <c r="B15" s="223" t="s">
        <v>248</v>
      </c>
      <c r="C15" s="220" t="s">
        <v>255</v>
      </c>
      <c r="D15" s="215">
        <v>10</v>
      </c>
      <c r="E15" s="215">
        <v>10</v>
      </c>
      <c r="F15" s="215">
        <v>10</v>
      </c>
      <c r="G15" s="224"/>
      <c r="H15" s="224"/>
      <c r="I15" s="224"/>
      <c r="J15" s="224"/>
      <c r="K15" s="224"/>
      <c r="L15" s="238"/>
      <c r="M15" s="239"/>
      <c r="N15" s="240"/>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255" ht="22.5" customHeight="1">
      <c r="A16" s="225"/>
      <c r="B16" s="225"/>
      <c r="C16" s="225"/>
      <c r="D16" s="225"/>
      <c r="E16" s="225"/>
      <c r="F16" s="225"/>
      <c r="G16" s="226"/>
      <c r="H16" s="225"/>
      <c r="I16" s="225"/>
      <c r="J16" s="225"/>
      <c r="K16" s="225"/>
      <c r="L16" s="225"/>
      <c r="M16" s="225"/>
      <c r="N16" s="22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25"/>
      <c r="B19" s="225"/>
      <c r="C19" s="225"/>
      <c r="D19" s="225"/>
      <c r="E19" s="225"/>
      <c r="F19" s="225"/>
      <c r="G19" s="225"/>
      <c r="H19" s="225"/>
      <c r="I19" s="226"/>
      <c r="J19" s="225"/>
      <c r="K19" s="225"/>
      <c r="L19" s="225"/>
      <c r="M19" s="225"/>
      <c r="N19" s="22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P27" sqref="P27"/>
    </sheetView>
  </sheetViews>
  <sheetFormatPr defaultColWidth="6.875" defaultRowHeight="12.75" customHeight="1"/>
  <cols>
    <col min="1" max="3" width="4.00390625" style="156" customWidth="1"/>
    <col min="4" max="4" width="9.625" style="156" customWidth="1"/>
    <col min="5" max="5" width="23.125" style="156" customWidth="1"/>
    <col min="6" max="6" width="8.875" style="156" customWidth="1"/>
    <col min="7" max="7" width="8.125" style="156" customWidth="1"/>
    <col min="8" max="10" width="7.125" style="156" customWidth="1"/>
    <col min="11" max="11" width="7.75390625" style="156" customWidth="1"/>
    <col min="12" max="19" width="7.125" style="156" customWidth="1"/>
    <col min="20" max="21" width="7.25390625" style="156" customWidth="1"/>
    <col min="22" max="16384" width="6.875" style="156" customWidth="1"/>
  </cols>
  <sheetData>
    <row r="1" spans="1:21" ht="24.75" customHeight="1">
      <c r="A1" s="157"/>
      <c r="B1" s="157"/>
      <c r="C1" s="157"/>
      <c r="D1" s="157"/>
      <c r="E1" s="157"/>
      <c r="F1" s="157"/>
      <c r="G1" s="157"/>
      <c r="H1" s="157"/>
      <c r="I1" s="157"/>
      <c r="J1" s="157"/>
      <c r="K1" s="157"/>
      <c r="L1" s="157"/>
      <c r="M1" s="157"/>
      <c r="N1" s="157"/>
      <c r="O1" s="157"/>
      <c r="P1" s="157"/>
      <c r="Q1" s="178"/>
      <c r="R1" s="178"/>
      <c r="S1" s="185"/>
      <c r="T1" s="185"/>
      <c r="U1" s="157" t="s">
        <v>256</v>
      </c>
    </row>
    <row r="2" spans="1:21" ht="24.75" customHeight="1">
      <c r="A2" s="158" t="s">
        <v>257</v>
      </c>
      <c r="B2" s="158"/>
      <c r="C2" s="158"/>
      <c r="D2" s="158"/>
      <c r="E2" s="158"/>
      <c r="F2" s="158"/>
      <c r="G2" s="158"/>
      <c r="H2" s="158"/>
      <c r="I2" s="158"/>
      <c r="J2" s="158"/>
      <c r="K2" s="158"/>
      <c r="L2" s="158"/>
      <c r="M2" s="158"/>
      <c r="N2" s="158"/>
      <c r="O2" s="158"/>
      <c r="P2" s="158"/>
      <c r="Q2" s="158"/>
      <c r="R2" s="158"/>
      <c r="S2" s="158"/>
      <c r="T2" s="158"/>
      <c r="U2" s="158"/>
    </row>
    <row r="3" spans="1:22" ht="24.75" customHeight="1">
      <c r="A3" s="159" t="str">
        <f>'21.项目明细表'!A3</f>
        <v>部门：中国人民政治协商会议湖南省岳阳县委员会</v>
      </c>
      <c r="B3" s="159"/>
      <c r="C3" s="159"/>
      <c r="D3" s="159"/>
      <c r="E3" s="159"/>
      <c r="F3" s="157"/>
      <c r="G3" s="157"/>
      <c r="H3" s="157"/>
      <c r="I3" s="157"/>
      <c r="J3" s="157"/>
      <c r="K3" s="157"/>
      <c r="L3" s="157"/>
      <c r="M3" s="157"/>
      <c r="N3" s="157"/>
      <c r="O3" s="157"/>
      <c r="P3" s="157"/>
      <c r="Q3" s="186"/>
      <c r="R3" s="186"/>
      <c r="S3" s="187"/>
      <c r="T3" s="188" t="s">
        <v>78</v>
      </c>
      <c r="U3" s="188"/>
      <c r="V3" s="189"/>
    </row>
    <row r="4" spans="1:22" ht="24.75" customHeight="1">
      <c r="A4" s="160" t="s">
        <v>107</v>
      </c>
      <c r="B4" s="160"/>
      <c r="C4" s="161"/>
      <c r="D4" s="162" t="s">
        <v>79</v>
      </c>
      <c r="E4" s="162" t="s">
        <v>98</v>
      </c>
      <c r="F4" s="163" t="s">
        <v>108</v>
      </c>
      <c r="G4" s="164" t="s">
        <v>109</v>
      </c>
      <c r="H4" s="160"/>
      <c r="I4" s="160"/>
      <c r="J4" s="161"/>
      <c r="K4" s="165" t="s">
        <v>110</v>
      </c>
      <c r="L4" s="181"/>
      <c r="M4" s="181"/>
      <c r="N4" s="181"/>
      <c r="O4" s="181"/>
      <c r="P4" s="181"/>
      <c r="Q4" s="181"/>
      <c r="R4" s="190"/>
      <c r="S4" s="191" t="s">
        <v>111</v>
      </c>
      <c r="T4" s="192" t="s">
        <v>112</v>
      </c>
      <c r="U4" s="192" t="s">
        <v>113</v>
      </c>
      <c r="V4" s="189"/>
    </row>
    <row r="5" spans="1:22" ht="24.75" customHeight="1">
      <c r="A5" s="165" t="s">
        <v>100</v>
      </c>
      <c r="B5" s="162" t="s">
        <v>101</v>
      </c>
      <c r="C5" s="162" t="s">
        <v>102</v>
      </c>
      <c r="D5" s="162"/>
      <c r="E5" s="162"/>
      <c r="F5" s="163"/>
      <c r="G5" s="162" t="s">
        <v>81</v>
      </c>
      <c r="H5" s="162" t="s">
        <v>114</v>
      </c>
      <c r="I5" s="162" t="s">
        <v>115</v>
      </c>
      <c r="J5" s="163" t="s">
        <v>116</v>
      </c>
      <c r="K5" s="182" t="s">
        <v>81</v>
      </c>
      <c r="L5" s="138" t="s">
        <v>117</v>
      </c>
      <c r="M5" s="138" t="s">
        <v>118</v>
      </c>
      <c r="N5" s="138" t="s">
        <v>119</v>
      </c>
      <c r="O5" s="138" t="s">
        <v>120</v>
      </c>
      <c r="P5" s="138" t="s">
        <v>121</v>
      </c>
      <c r="Q5" s="138" t="s">
        <v>122</v>
      </c>
      <c r="R5" s="138" t="s">
        <v>123</v>
      </c>
      <c r="S5" s="193"/>
      <c r="T5" s="192"/>
      <c r="U5" s="192"/>
      <c r="V5" s="189"/>
    </row>
    <row r="6" spans="1:21" ht="30.75" customHeight="1">
      <c r="A6" s="165"/>
      <c r="B6" s="162"/>
      <c r="C6" s="162"/>
      <c r="D6" s="162"/>
      <c r="E6" s="163"/>
      <c r="F6" s="166" t="s">
        <v>99</v>
      </c>
      <c r="G6" s="162"/>
      <c r="H6" s="162"/>
      <c r="I6" s="162"/>
      <c r="J6" s="163"/>
      <c r="K6" s="183"/>
      <c r="L6" s="138"/>
      <c r="M6" s="138"/>
      <c r="N6" s="138"/>
      <c r="O6" s="138"/>
      <c r="P6" s="138"/>
      <c r="Q6" s="138"/>
      <c r="R6" s="138"/>
      <c r="S6" s="194"/>
      <c r="T6" s="192"/>
      <c r="U6" s="192"/>
    </row>
    <row r="7" spans="1:21" ht="24.75" customHeight="1">
      <c r="A7" s="167" t="s">
        <v>258</v>
      </c>
      <c r="B7" s="167" t="s">
        <v>258</v>
      </c>
      <c r="C7" s="167" t="s">
        <v>258</v>
      </c>
      <c r="D7" s="167" t="s">
        <v>258</v>
      </c>
      <c r="E7" s="167" t="s">
        <v>258</v>
      </c>
      <c r="F7" s="168">
        <v>1</v>
      </c>
      <c r="G7" s="167">
        <v>2</v>
      </c>
      <c r="H7" s="167">
        <v>3</v>
      </c>
      <c r="I7" s="167">
        <v>4</v>
      </c>
      <c r="J7" s="167">
        <v>5</v>
      </c>
      <c r="K7" s="167">
        <v>6</v>
      </c>
      <c r="L7" s="167">
        <v>7</v>
      </c>
      <c r="M7" s="167">
        <v>8</v>
      </c>
      <c r="N7" s="167">
        <v>9</v>
      </c>
      <c r="O7" s="167">
        <v>10</v>
      </c>
      <c r="P7" s="167">
        <v>11</v>
      </c>
      <c r="Q7" s="167">
        <v>12</v>
      </c>
      <c r="R7" s="167">
        <v>13</v>
      </c>
      <c r="S7" s="167">
        <v>14</v>
      </c>
      <c r="T7" s="168">
        <v>15</v>
      </c>
      <c r="U7" s="168">
        <v>16</v>
      </c>
    </row>
    <row r="8" spans="1:21" s="155" customFormat="1" ht="24.75" customHeight="1">
      <c r="A8" s="169"/>
      <c r="B8" s="169"/>
      <c r="C8" s="170"/>
      <c r="D8" s="171"/>
      <c r="E8" s="172"/>
      <c r="F8" s="173"/>
      <c r="G8" s="174"/>
      <c r="H8" s="174"/>
      <c r="I8" s="174"/>
      <c r="J8" s="174"/>
      <c r="K8" s="174"/>
      <c r="L8" s="174"/>
      <c r="M8" s="184"/>
      <c r="N8" s="174"/>
      <c r="O8" s="174"/>
      <c r="P8" s="174"/>
      <c r="Q8" s="174"/>
      <c r="R8" s="174"/>
      <c r="S8" s="195"/>
      <c r="T8" s="195"/>
      <c r="U8" s="196"/>
    </row>
    <row r="9" spans="1:21" ht="24.75" customHeight="1">
      <c r="A9" s="175"/>
      <c r="B9" s="175"/>
      <c r="C9" s="175"/>
      <c r="D9" s="175"/>
      <c r="E9" s="176" t="s">
        <v>259</v>
      </c>
      <c r="F9" s="177"/>
      <c r="G9" s="177"/>
      <c r="H9" s="177"/>
      <c r="I9" s="177"/>
      <c r="J9" s="177"/>
      <c r="K9" s="177"/>
      <c r="L9" s="177"/>
      <c r="M9" s="177"/>
      <c r="N9" s="177"/>
      <c r="O9" s="177"/>
      <c r="P9" s="177"/>
      <c r="Q9" s="177"/>
      <c r="R9" s="177"/>
      <c r="S9" s="197"/>
      <c r="T9" s="197"/>
      <c r="U9" s="197"/>
    </row>
    <row r="10" spans="1:21" ht="18.75" customHeight="1">
      <c r="A10" s="175"/>
      <c r="B10" s="175"/>
      <c r="C10" s="175"/>
      <c r="D10" s="175"/>
      <c r="E10" s="176"/>
      <c r="F10" s="177"/>
      <c r="G10" s="178"/>
      <c r="H10" s="177"/>
      <c r="I10" s="177"/>
      <c r="J10" s="177"/>
      <c r="K10" s="177"/>
      <c r="L10" s="177"/>
      <c r="M10" s="177"/>
      <c r="N10" s="177"/>
      <c r="O10" s="177"/>
      <c r="P10" s="177"/>
      <c r="Q10" s="177"/>
      <c r="R10" s="177"/>
      <c r="S10" s="197"/>
      <c r="T10" s="197"/>
      <c r="U10" s="197"/>
    </row>
    <row r="11" spans="1:21" ht="18.75" customHeight="1">
      <c r="A11" s="179"/>
      <c r="B11" s="175"/>
      <c r="C11" s="175"/>
      <c r="D11" s="175"/>
      <c r="E11" s="176"/>
      <c r="F11" s="177"/>
      <c r="G11" s="178"/>
      <c r="H11" s="177"/>
      <c r="I11" s="177"/>
      <c r="J11" s="177"/>
      <c r="K11" s="177"/>
      <c r="L11" s="177"/>
      <c r="M11" s="177"/>
      <c r="N11" s="177"/>
      <c r="O11" s="177"/>
      <c r="P11" s="177"/>
      <c r="Q11" s="177"/>
      <c r="R11" s="177"/>
      <c r="S11" s="197"/>
      <c r="T11" s="197"/>
      <c r="U11" s="197"/>
    </row>
    <row r="12" spans="1:21" ht="18.75" customHeight="1">
      <c r="A12" s="179"/>
      <c r="B12" s="175"/>
      <c r="C12" s="175"/>
      <c r="D12" s="175"/>
      <c r="E12" s="176"/>
      <c r="F12" s="177"/>
      <c r="G12" s="177"/>
      <c r="H12" s="177"/>
      <c r="I12" s="177"/>
      <c r="J12" s="177"/>
      <c r="K12" s="177"/>
      <c r="L12" s="177"/>
      <c r="M12" s="177"/>
      <c r="N12" s="177"/>
      <c r="O12" s="177"/>
      <c r="P12" s="177"/>
      <c r="Q12" s="177"/>
      <c r="R12" s="177"/>
      <c r="S12" s="197"/>
      <c r="T12" s="197"/>
      <c r="U12" s="198"/>
    </row>
    <row r="13" spans="1:21" ht="18.75" customHeight="1">
      <c r="A13" s="179"/>
      <c r="B13" s="179"/>
      <c r="C13" s="175"/>
      <c r="D13" s="175"/>
      <c r="E13" s="176"/>
      <c r="F13" s="177"/>
      <c r="G13" s="177"/>
      <c r="H13" s="177"/>
      <c r="I13" s="177"/>
      <c r="J13" s="177"/>
      <c r="K13" s="177"/>
      <c r="L13" s="177"/>
      <c r="M13" s="177"/>
      <c r="N13" s="177"/>
      <c r="O13" s="177"/>
      <c r="P13" s="177"/>
      <c r="Q13" s="177"/>
      <c r="R13" s="177"/>
      <c r="S13" s="197"/>
      <c r="T13" s="197"/>
      <c r="U13" s="198"/>
    </row>
    <row r="14" spans="1:21" ht="18.75" customHeight="1">
      <c r="A14" s="179"/>
      <c r="B14" s="179"/>
      <c r="C14" s="179"/>
      <c r="D14" s="175"/>
      <c r="E14" s="176"/>
      <c r="F14" s="177"/>
      <c r="G14" s="177"/>
      <c r="H14" s="177"/>
      <c r="I14" s="177"/>
      <c r="J14" s="177"/>
      <c r="K14" s="177"/>
      <c r="L14" s="177"/>
      <c r="M14" s="177"/>
      <c r="N14" s="177"/>
      <c r="O14" s="177"/>
      <c r="P14" s="177"/>
      <c r="Q14" s="177"/>
      <c r="R14" s="177"/>
      <c r="S14" s="197"/>
      <c r="T14" s="197"/>
      <c r="U14" s="198"/>
    </row>
    <row r="15" spans="1:21" ht="18.75" customHeight="1">
      <c r="A15" s="179"/>
      <c r="B15" s="179"/>
      <c r="C15" s="179"/>
      <c r="D15" s="175"/>
      <c r="E15" s="176"/>
      <c r="F15" s="177"/>
      <c r="G15" s="177"/>
      <c r="H15" s="177"/>
      <c r="I15" s="177"/>
      <c r="J15" s="177"/>
      <c r="K15" s="177"/>
      <c r="L15" s="177"/>
      <c r="M15" s="177"/>
      <c r="N15" s="177"/>
      <c r="O15" s="177"/>
      <c r="P15" s="177"/>
      <c r="Q15" s="177"/>
      <c r="R15" s="177"/>
      <c r="S15" s="197"/>
      <c r="T15" s="198"/>
      <c r="U15" s="198"/>
    </row>
    <row r="16" spans="1:21" ht="18.75" customHeight="1">
      <c r="A16" s="179"/>
      <c r="B16" s="179"/>
      <c r="C16" s="179"/>
      <c r="D16" s="179"/>
      <c r="E16" s="180"/>
      <c r="F16" s="177"/>
      <c r="G16" s="178"/>
      <c r="H16" s="178"/>
      <c r="I16" s="178"/>
      <c r="J16" s="178"/>
      <c r="K16" s="178"/>
      <c r="L16" s="178"/>
      <c r="M16" s="178"/>
      <c r="N16" s="178"/>
      <c r="O16" s="178"/>
      <c r="P16" s="177"/>
      <c r="Q16" s="177"/>
      <c r="R16" s="177"/>
      <c r="S16" s="198"/>
      <c r="T16" s="198"/>
      <c r="U16" s="198"/>
    </row>
  </sheetData>
  <sheetProtection sheet="1" formatCells="0" formatColumns="0" formatRows="0"/>
  <mergeCells count="25">
    <mergeCell ref="A2:U2"/>
    <mergeCell ref="A3:E3"/>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T30" sqref="T30"/>
    </sheetView>
  </sheetViews>
  <sheetFormatPr defaultColWidth="9.00390625" defaultRowHeight="14.25"/>
  <cols>
    <col min="1" max="1" width="3.875" style="0" customWidth="1"/>
    <col min="2" max="3" width="4.375" style="0" customWidth="1"/>
    <col min="4" max="4" width="7.25390625" style="0" customWidth="1"/>
    <col min="5" max="5" width="16.875" style="0" customWidth="1"/>
    <col min="6" max="6" width="10.625" style="0" customWidth="1"/>
    <col min="7" max="21" width="7.25390625" style="0" customWidth="1"/>
  </cols>
  <sheetData>
    <row r="1" spans="1:21" ht="14.25" customHeight="1">
      <c r="A1" s="7"/>
      <c r="B1" s="7"/>
      <c r="C1" s="7"/>
      <c r="D1" s="7"/>
      <c r="E1" s="7"/>
      <c r="F1" s="7"/>
      <c r="G1" s="7"/>
      <c r="H1" s="7"/>
      <c r="I1" s="7"/>
      <c r="J1" s="7"/>
      <c r="K1" s="7"/>
      <c r="L1" s="7"/>
      <c r="M1" s="7"/>
      <c r="N1" s="7"/>
      <c r="O1" s="7"/>
      <c r="P1" s="7"/>
      <c r="Q1" s="7"/>
      <c r="R1" s="7"/>
      <c r="S1" s="7"/>
      <c r="T1" s="7"/>
      <c r="U1" s="66" t="s">
        <v>260</v>
      </c>
    </row>
    <row r="2" spans="1:21" ht="24.75" customHeight="1">
      <c r="A2" s="51" t="s">
        <v>261</v>
      </c>
      <c r="B2" s="51"/>
      <c r="C2" s="51"/>
      <c r="D2" s="51"/>
      <c r="E2" s="51"/>
      <c r="F2" s="51"/>
      <c r="G2" s="51"/>
      <c r="H2" s="51"/>
      <c r="I2" s="51"/>
      <c r="J2" s="51"/>
      <c r="K2" s="51"/>
      <c r="L2" s="51"/>
      <c r="M2" s="51"/>
      <c r="N2" s="51"/>
      <c r="O2" s="51"/>
      <c r="P2" s="51"/>
      <c r="Q2" s="51"/>
      <c r="R2" s="51"/>
      <c r="S2" s="51"/>
      <c r="T2" s="51"/>
      <c r="U2" s="51"/>
    </row>
    <row r="3" spans="1:21" ht="19.5" customHeight="1">
      <c r="A3" s="151" t="str">
        <f>'22.政府性基金'!A3</f>
        <v>部门：中国人民政治协商会议湖南省岳阳县委员会</v>
      </c>
      <c r="B3" s="151"/>
      <c r="C3" s="151"/>
      <c r="D3" s="151"/>
      <c r="E3" s="151"/>
      <c r="F3" s="151"/>
      <c r="G3" s="152"/>
      <c r="H3" s="7"/>
      <c r="I3" s="7"/>
      <c r="J3" s="7"/>
      <c r="K3" s="7"/>
      <c r="L3" s="7"/>
      <c r="M3" s="7"/>
      <c r="N3" s="7"/>
      <c r="O3" s="7"/>
      <c r="P3" s="7"/>
      <c r="Q3" s="7"/>
      <c r="R3" s="7"/>
      <c r="S3" s="7"/>
      <c r="T3" s="67" t="s">
        <v>78</v>
      </c>
      <c r="U3" s="67"/>
    </row>
    <row r="4" spans="1:21" ht="27.75" customHeight="1">
      <c r="A4" s="153" t="s">
        <v>107</v>
      </c>
      <c r="B4" s="153"/>
      <c r="C4" s="153"/>
      <c r="D4" s="56" t="s">
        <v>126</v>
      </c>
      <c r="E4" s="56" t="s">
        <v>127</v>
      </c>
      <c r="F4" s="56" t="s">
        <v>99</v>
      </c>
      <c r="G4" s="56" t="s">
        <v>128</v>
      </c>
      <c r="H4" s="56" t="s">
        <v>129</v>
      </c>
      <c r="I4" s="56" t="s">
        <v>130</v>
      </c>
      <c r="J4" s="56" t="s">
        <v>131</v>
      </c>
      <c r="K4" s="56" t="s">
        <v>132</v>
      </c>
      <c r="L4" s="56" t="s">
        <v>133</v>
      </c>
      <c r="M4" s="56" t="s">
        <v>118</v>
      </c>
      <c r="N4" s="56" t="s">
        <v>134</v>
      </c>
      <c r="O4" s="56" t="s">
        <v>116</v>
      </c>
      <c r="P4" s="56" t="s">
        <v>120</v>
      </c>
      <c r="Q4" s="56" t="s">
        <v>119</v>
      </c>
      <c r="R4" s="56" t="s">
        <v>135</v>
      </c>
      <c r="S4" s="56" t="s">
        <v>136</v>
      </c>
      <c r="T4" s="56" t="s">
        <v>137</v>
      </c>
      <c r="U4" s="56" t="s">
        <v>123</v>
      </c>
    </row>
    <row r="5" spans="1:21" ht="13.5" customHeight="1">
      <c r="A5" s="56" t="s">
        <v>100</v>
      </c>
      <c r="B5" s="56" t="s">
        <v>101</v>
      </c>
      <c r="C5" s="56" t="s">
        <v>102</v>
      </c>
      <c r="D5" s="56"/>
      <c r="E5" s="56"/>
      <c r="F5" s="56"/>
      <c r="G5" s="56"/>
      <c r="H5" s="56"/>
      <c r="I5" s="56"/>
      <c r="J5" s="56"/>
      <c r="K5" s="56"/>
      <c r="L5" s="56"/>
      <c r="M5" s="56"/>
      <c r="N5" s="56"/>
      <c r="O5" s="56"/>
      <c r="P5" s="56"/>
      <c r="Q5" s="56"/>
      <c r="R5" s="56"/>
      <c r="S5" s="56"/>
      <c r="T5" s="56"/>
      <c r="U5" s="56"/>
    </row>
    <row r="6" spans="1:21" ht="18" customHeight="1">
      <c r="A6" s="56"/>
      <c r="B6" s="56"/>
      <c r="C6" s="56"/>
      <c r="D6" s="56"/>
      <c r="E6" s="56"/>
      <c r="F6" s="56"/>
      <c r="G6" s="56"/>
      <c r="H6" s="56"/>
      <c r="I6" s="56"/>
      <c r="J6" s="56"/>
      <c r="K6" s="56"/>
      <c r="L6" s="56"/>
      <c r="M6" s="56"/>
      <c r="N6" s="56"/>
      <c r="O6" s="56"/>
      <c r="P6" s="56"/>
      <c r="Q6" s="56"/>
      <c r="R6" s="56"/>
      <c r="S6" s="56"/>
      <c r="T6" s="56"/>
      <c r="U6" s="56"/>
    </row>
    <row r="7" spans="1:21" s="28" customFormat="1" ht="29.25" customHeight="1">
      <c r="A7" s="109"/>
      <c r="B7" s="109"/>
      <c r="C7" s="109"/>
      <c r="D7" s="109"/>
      <c r="E7" s="62"/>
      <c r="F7" s="154"/>
      <c r="G7" s="110"/>
      <c r="H7" s="110"/>
      <c r="I7" s="110"/>
      <c r="J7" s="110"/>
      <c r="K7" s="110"/>
      <c r="L7" s="110"/>
      <c r="M7" s="110"/>
      <c r="N7" s="110"/>
      <c r="O7" s="110"/>
      <c r="P7" s="110"/>
      <c r="Q7" s="110"/>
      <c r="R7" s="110"/>
      <c r="S7" s="110"/>
      <c r="T7" s="110"/>
      <c r="U7" s="110"/>
    </row>
    <row r="8" ht="15">
      <c r="E8" t="s">
        <v>259</v>
      </c>
    </row>
  </sheetData>
  <sheetProtection formatCells="0" formatColumns="0" formatRows="0"/>
  <mergeCells count="25">
    <mergeCell ref="A2:U2"/>
    <mergeCell ref="A3:F3"/>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R24" sqref="R24"/>
    </sheetView>
  </sheetViews>
  <sheetFormatPr defaultColWidth="6.875" defaultRowHeight="12.75" customHeight="1"/>
  <cols>
    <col min="1" max="3" width="4.00390625" style="112" customWidth="1"/>
    <col min="4" max="4" width="9.625" style="112" customWidth="1"/>
    <col min="5" max="5" width="22.50390625" style="112" customWidth="1"/>
    <col min="6" max="7" width="8.50390625" style="112" customWidth="1"/>
    <col min="8" max="10" width="7.25390625" style="112" customWidth="1"/>
    <col min="11" max="11" width="8.50390625" style="112" customWidth="1"/>
    <col min="12" max="19" width="7.25390625" style="112" customWidth="1"/>
    <col min="20" max="21" width="7.75390625" style="112" customWidth="1"/>
    <col min="22" max="16384" width="6.875" style="112" customWidth="1"/>
  </cols>
  <sheetData>
    <row r="1" spans="1:21" ht="24.75" customHeight="1">
      <c r="A1" s="113"/>
      <c r="B1" s="113"/>
      <c r="C1" s="113"/>
      <c r="D1" s="113"/>
      <c r="E1" s="113"/>
      <c r="F1" s="113"/>
      <c r="G1" s="113"/>
      <c r="H1" s="113"/>
      <c r="I1" s="113"/>
      <c r="J1" s="113"/>
      <c r="K1" s="113"/>
      <c r="L1" s="113"/>
      <c r="M1" s="113"/>
      <c r="N1" s="113"/>
      <c r="O1" s="113"/>
      <c r="P1" s="113"/>
      <c r="Q1" s="134"/>
      <c r="R1" s="134"/>
      <c r="S1" s="139"/>
      <c r="T1" s="139"/>
      <c r="U1" s="113" t="s">
        <v>262</v>
      </c>
    </row>
    <row r="2" spans="1:21" ht="24.75" customHeight="1">
      <c r="A2" s="114" t="s">
        <v>263</v>
      </c>
      <c r="B2" s="114"/>
      <c r="C2" s="114"/>
      <c r="D2" s="114"/>
      <c r="E2" s="114"/>
      <c r="F2" s="114"/>
      <c r="G2" s="114"/>
      <c r="H2" s="114"/>
      <c r="I2" s="114"/>
      <c r="J2" s="114"/>
      <c r="K2" s="114"/>
      <c r="L2" s="114"/>
      <c r="M2" s="114"/>
      <c r="N2" s="114"/>
      <c r="O2" s="114"/>
      <c r="P2" s="114"/>
      <c r="Q2" s="114"/>
      <c r="R2" s="114"/>
      <c r="S2" s="114"/>
      <c r="T2" s="114"/>
      <c r="U2" s="114"/>
    </row>
    <row r="3" spans="1:22" ht="24.75" customHeight="1">
      <c r="A3" s="115" t="str">
        <f>'21.项目明细表'!A3</f>
        <v>部门：中国人民政治协商会议湖南省岳阳县委员会</v>
      </c>
      <c r="B3" s="115"/>
      <c r="C3" s="115"/>
      <c r="D3" s="115"/>
      <c r="E3" s="115"/>
      <c r="F3" s="113"/>
      <c r="G3" s="113"/>
      <c r="H3" s="113"/>
      <c r="I3" s="113"/>
      <c r="J3" s="113"/>
      <c r="K3" s="113"/>
      <c r="L3" s="113"/>
      <c r="M3" s="113"/>
      <c r="N3" s="113"/>
      <c r="O3" s="113"/>
      <c r="P3" s="113"/>
      <c r="Q3" s="140"/>
      <c r="R3" s="140"/>
      <c r="S3" s="141"/>
      <c r="T3" s="142" t="s">
        <v>78</v>
      </c>
      <c r="U3" s="142"/>
      <c r="V3" s="143"/>
    </row>
    <row r="4" spans="1:22" ht="24.75" customHeight="1">
      <c r="A4" s="116" t="s">
        <v>107</v>
      </c>
      <c r="B4" s="116"/>
      <c r="C4" s="116"/>
      <c r="D4" s="117" t="s">
        <v>79</v>
      </c>
      <c r="E4" s="118" t="s">
        <v>98</v>
      </c>
      <c r="F4" s="118" t="s">
        <v>108</v>
      </c>
      <c r="G4" s="116" t="s">
        <v>109</v>
      </c>
      <c r="H4" s="116"/>
      <c r="I4" s="116"/>
      <c r="J4" s="118"/>
      <c r="K4" s="118" t="s">
        <v>110</v>
      </c>
      <c r="L4" s="117"/>
      <c r="M4" s="117"/>
      <c r="N4" s="117"/>
      <c r="O4" s="117"/>
      <c r="P4" s="117"/>
      <c r="Q4" s="117"/>
      <c r="R4" s="144"/>
      <c r="S4" s="145" t="s">
        <v>111</v>
      </c>
      <c r="T4" s="146" t="s">
        <v>112</v>
      </c>
      <c r="U4" s="146" t="s">
        <v>113</v>
      </c>
      <c r="V4" s="143"/>
    </row>
    <row r="5" spans="1:22" ht="24.75" customHeight="1">
      <c r="A5" s="119" t="s">
        <v>100</v>
      </c>
      <c r="B5" s="119" t="s">
        <v>101</v>
      </c>
      <c r="C5" s="119" t="s">
        <v>102</v>
      </c>
      <c r="D5" s="118"/>
      <c r="E5" s="118"/>
      <c r="F5" s="116"/>
      <c r="G5" s="119" t="s">
        <v>81</v>
      </c>
      <c r="H5" s="119" t="s">
        <v>114</v>
      </c>
      <c r="I5" s="119" t="s">
        <v>115</v>
      </c>
      <c r="J5" s="136" t="s">
        <v>116</v>
      </c>
      <c r="K5" s="137" t="s">
        <v>81</v>
      </c>
      <c r="L5" s="138" t="s">
        <v>117</v>
      </c>
      <c r="M5" s="138" t="s">
        <v>118</v>
      </c>
      <c r="N5" s="138" t="s">
        <v>119</v>
      </c>
      <c r="O5" s="138" t="s">
        <v>120</v>
      </c>
      <c r="P5" s="138" t="s">
        <v>121</v>
      </c>
      <c r="Q5" s="138" t="s">
        <v>122</v>
      </c>
      <c r="R5" s="138" t="s">
        <v>123</v>
      </c>
      <c r="S5" s="146"/>
      <c r="T5" s="146"/>
      <c r="U5" s="146"/>
      <c r="V5" s="143"/>
    </row>
    <row r="6" spans="1:21" ht="30.75" customHeight="1">
      <c r="A6" s="118"/>
      <c r="B6" s="118"/>
      <c r="C6" s="118"/>
      <c r="D6" s="118"/>
      <c r="E6" s="116"/>
      <c r="F6" s="120" t="s">
        <v>99</v>
      </c>
      <c r="G6" s="118"/>
      <c r="H6" s="118"/>
      <c r="I6" s="118"/>
      <c r="J6" s="116"/>
      <c r="K6" s="117"/>
      <c r="L6" s="138"/>
      <c r="M6" s="138"/>
      <c r="N6" s="138"/>
      <c r="O6" s="138"/>
      <c r="P6" s="138"/>
      <c r="Q6" s="138"/>
      <c r="R6" s="138"/>
      <c r="S6" s="146"/>
      <c r="T6" s="146"/>
      <c r="U6" s="146"/>
    </row>
    <row r="7" spans="1:21" ht="24.75" customHeight="1">
      <c r="A7" s="121" t="s">
        <v>258</v>
      </c>
      <c r="B7" s="121" t="s">
        <v>258</v>
      </c>
      <c r="C7" s="121" t="s">
        <v>258</v>
      </c>
      <c r="D7" s="121" t="s">
        <v>258</v>
      </c>
      <c r="E7" s="121" t="s">
        <v>258</v>
      </c>
      <c r="F7" s="122">
        <v>1</v>
      </c>
      <c r="G7" s="121">
        <v>2</v>
      </c>
      <c r="H7" s="121">
        <v>3</v>
      </c>
      <c r="I7" s="121">
        <v>4</v>
      </c>
      <c r="J7" s="121">
        <v>5</v>
      </c>
      <c r="K7" s="121">
        <v>6</v>
      </c>
      <c r="L7" s="121">
        <v>7</v>
      </c>
      <c r="M7" s="121">
        <v>8</v>
      </c>
      <c r="N7" s="121">
        <v>9</v>
      </c>
      <c r="O7" s="121">
        <v>10</v>
      </c>
      <c r="P7" s="121">
        <v>11</v>
      </c>
      <c r="Q7" s="121">
        <v>12</v>
      </c>
      <c r="R7" s="121">
        <v>13</v>
      </c>
      <c r="S7" s="121">
        <v>14</v>
      </c>
      <c r="T7" s="122">
        <v>15</v>
      </c>
      <c r="U7" s="122">
        <v>16</v>
      </c>
    </row>
    <row r="8" spans="1:21" s="111" customFormat="1" ht="24.75" customHeight="1">
      <c r="A8" s="123"/>
      <c r="B8" s="123"/>
      <c r="C8" s="124"/>
      <c r="D8" s="125"/>
      <c r="E8" s="126"/>
      <c r="F8" s="127"/>
      <c r="G8" s="128"/>
      <c r="H8" s="129"/>
      <c r="I8" s="129"/>
      <c r="J8" s="129"/>
      <c r="K8" s="129"/>
      <c r="L8" s="129"/>
      <c r="M8" s="129"/>
      <c r="N8" s="129"/>
      <c r="O8" s="129"/>
      <c r="P8" s="129"/>
      <c r="Q8" s="129"/>
      <c r="R8" s="129"/>
      <c r="S8" s="147"/>
      <c r="T8" s="147"/>
      <c r="U8" s="148"/>
    </row>
    <row r="9" spans="1:21" ht="27" customHeight="1">
      <c r="A9" s="130"/>
      <c r="B9" s="130"/>
      <c r="C9" s="130"/>
      <c r="D9" s="130"/>
      <c r="E9" s="131" t="s">
        <v>264</v>
      </c>
      <c r="F9" s="132"/>
      <c r="G9" s="132"/>
      <c r="H9" s="132"/>
      <c r="I9" s="132"/>
      <c r="J9" s="132"/>
      <c r="K9" s="132"/>
      <c r="L9" s="132"/>
      <c r="M9" s="132"/>
      <c r="N9" s="132"/>
      <c r="O9" s="132"/>
      <c r="P9" s="132"/>
      <c r="Q9" s="132"/>
      <c r="R9" s="132"/>
      <c r="S9" s="149"/>
      <c r="T9" s="149"/>
      <c r="U9" s="149"/>
    </row>
    <row r="10" spans="1:21" ht="18.75" customHeight="1">
      <c r="A10" s="130"/>
      <c r="B10" s="130"/>
      <c r="C10" s="130"/>
      <c r="D10" s="130"/>
      <c r="E10" s="131"/>
      <c r="F10" s="132"/>
      <c r="G10" s="132"/>
      <c r="H10" s="132"/>
      <c r="I10" s="132"/>
      <c r="J10" s="132"/>
      <c r="K10" s="132"/>
      <c r="L10" s="132"/>
      <c r="M10" s="132"/>
      <c r="N10" s="132"/>
      <c r="O10" s="132"/>
      <c r="P10" s="132"/>
      <c r="Q10" s="132"/>
      <c r="R10" s="132"/>
      <c r="S10" s="149"/>
      <c r="T10" s="149"/>
      <c r="U10" s="149"/>
    </row>
    <row r="11" spans="1:21" ht="18.75" customHeight="1">
      <c r="A11" s="130"/>
      <c r="B11" s="130"/>
      <c r="C11" s="130"/>
      <c r="D11" s="130"/>
      <c r="E11" s="131"/>
      <c r="F11" s="132"/>
      <c r="G11" s="132"/>
      <c r="H11" s="132"/>
      <c r="I11" s="132"/>
      <c r="J11" s="132"/>
      <c r="K11" s="132"/>
      <c r="L11" s="132"/>
      <c r="M11" s="132"/>
      <c r="N11" s="132"/>
      <c r="O11" s="132"/>
      <c r="P11" s="132"/>
      <c r="Q11" s="132"/>
      <c r="R11" s="132"/>
      <c r="S11" s="149"/>
      <c r="T11" s="149"/>
      <c r="U11" s="149"/>
    </row>
    <row r="12" spans="1:21" ht="18.75" customHeight="1">
      <c r="A12" s="130"/>
      <c r="B12" s="130"/>
      <c r="C12" s="130"/>
      <c r="D12" s="130"/>
      <c r="E12" s="131"/>
      <c r="F12" s="132"/>
      <c r="G12" s="132"/>
      <c r="H12" s="132"/>
      <c r="I12" s="132"/>
      <c r="J12" s="132"/>
      <c r="K12" s="132"/>
      <c r="L12" s="132"/>
      <c r="M12" s="132"/>
      <c r="N12" s="132"/>
      <c r="O12" s="132"/>
      <c r="P12" s="132"/>
      <c r="Q12" s="132"/>
      <c r="R12" s="132"/>
      <c r="S12" s="149"/>
      <c r="T12" s="149"/>
      <c r="U12" s="149"/>
    </row>
    <row r="13" spans="1:21" ht="18.75" customHeight="1">
      <c r="A13" s="130"/>
      <c r="B13" s="130"/>
      <c r="C13" s="130"/>
      <c r="D13" s="130"/>
      <c r="E13" s="132"/>
      <c r="F13" s="132"/>
      <c r="G13" s="132"/>
      <c r="H13" s="132"/>
      <c r="I13" s="132"/>
      <c r="J13" s="132"/>
      <c r="K13" s="132"/>
      <c r="L13" s="132"/>
      <c r="M13" s="132"/>
      <c r="N13" s="132"/>
      <c r="O13" s="132"/>
      <c r="P13" s="132"/>
      <c r="Q13" s="132"/>
      <c r="R13" s="132"/>
      <c r="S13" s="149"/>
      <c r="T13" s="149"/>
      <c r="U13" s="150"/>
    </row>
    <row r="14" spans="1:21" ht="18.75" customHeight="1">
      <c r="A14" s="133"/>
      <c r="B14" s="133"/>
      <c r="C14" s="133"/>
      <c r="D14" s="130"/>
      <c r="E14" s="131"/>
      <c r="F14" s="132"/>
      <c r="G14" s="134"/>
      <c r="H14" s="132"/>
      <c r="I14" s="132"/>
      <c r="J14" s="132"/>
      <c r="K14" s="134"/>
      <c r="L14" s="132"/>
      <c r="M14" s="132"/>
      <c r="N14" s="132"/>
      <c r="O14" s="132"/>
      <c r="P14" s="132"/>
      <c r="Q14" s="132"/>
      <c r="R14" s="132"/>
      <c r="S14" s="149"/>
      <c r="T14" s="149"/>
      <c r="U14" s="150"/>
    </row>
    <row r="15" spans="1:21" ht="18.75" customHeight="1">
      <c r="A15" s="133"/>
      <c r="B15" s="133"/>
      <c r="C15" s="133"/>
      <c r="D15" s="133"/>
      <c r="E15" s="135"/>
      <c r="F15" s="132"/>
      <c r="G15" s="134"/>
      <c r="H15" s="134"/>
      <c r="I15" s="134"/>
      <c r="J15" s="134"/>
      <c r="K15" s="134"/>
      <c r="L15" s="134"/>
      <c r="M15" s="132"/>
      <c r="N15" s="132"/>
      <c r="O15" s="132"/>
      <c r="P15" s="132"/>
      <c r="Q15" s="132"/>
      <c r="R15" s="132"/>
      <c r="S15" s="149"/>
      <c r="T15" s="150"/>
      <c r="U15" s="150"/>
    </row>
    <row r="16" spans="1:21" ht="18.75" customHeight="1">
      <c r="A16" s="133"/>
      <c r="B16" s="133"/>
      <c r="C16" s="133"/>
      <c r="D16" s="133"/>
      <c r="E16" s="135"/>
      <c r="F16" s="132"/>
      <c r="G16" s="134"/>
      <c r="H16" s="134"/>
      <c r="I16" s="134"/>
      <c r="J16" s="134"/>
      <c r="K16" s="134"/>
      <c r="L16" s="134"/>
      <c r="M16" s="132"/>
      <c r="N16" s="132"/>
      <c r="O16" s="132"/>
      <c r="P16" s="132"/>
      <c r="Q16" s="132"/>
      <c r="R16" s="132"/>
      <c r="S16" s="150"/>
      <c r="T16" s="150"/>
      <c r="U16" s="150"/>
    </row>
    <row r="17" spans="1:22" ht="12.75" customHeight="1">
      <c r="A17"/>
      <c r="B17"/>
      <c r="C17"/>
      <c r="D17"/>
      <c r="E17"/>
      <c r="F17"/>
      <c r="G17"/>
      <c r="H17"/>
      <c r="I17"/>
      <c r="J17"/>
      <c r="K17"/>
      <c r="L17" s="111"/>
      <c r="M17" s="111"/>
      <c r="N17"/>
      <c r="O17"/>
      <c r="P17"/>
      <c r="Q17"/>
      <c r="R17"/>
      <c r="S17"/>
      <c r="T17"/>
      <c r="U17"/>
      <c r="V17"/>
    </row>
  </sheetData>
  <sheetProtection sheet="1" formatCells="0" formatColumns="0" formatRows="0"/>
  <mergeCells count="27">
    <mergeCell ref="A2:U2"/>
    <mergeCell ref="A3:E3"/>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F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
      <c r="B1" s="7"/>
      <c r="C1" s="7"/>
      <c r="D1" s="7"/>
      <c r="E1" s="7"/>
      <c r="F1" s="7"/>
      <c r="G1" s="7"/>
      <c r="H1" s="7"/>
      <c r="I1" s="7"/>
      <c r="J1" s="7"/>
      <c r="K1" s="7"/>
      <c r="L1" s="7"/>
      <c r="M1" s="7"/>
      <c r="N1" s="7"/>
      <c r="O1" s="7"/>
      <c r="P1" s="7"/>
      <c r="Q1" s="7"/>
      <c r="R1" s="7"/>
      <c r="S1" s="7"/>
      <c r="T1" s="7"/>
      <c r="U1" s="66" t="s">
        <v>265</v>
      </c>
    </row>
    <row r="2" spans="1:21" ht="24.75" customHeight="1">
      <c r="A2" s="51" t="s">
        <v>266</v>
      </c>
      <c r="B2" s="51"/>
      <c r="C2" s="51"/>
      <c r="D2" s="51"/>
      <c r="E2" s="51"/>
      <c r="F2" s="51"/>
      <c r="G2" s="51"/>
      <c r="H2" s="51"/>
      <c r="I2" s="51"/>
      <c r="J2" s="51"/>
      <c r="K2" s="51"/>
      <c r="L2" s="51"/>
      <c r="M2" s="51"/>
      <c r="N2" s="51"/>
      <c r="O2" s="51"/>
      <c r="P2" s="51"/>
      <c r="Q2" s="51"/>
      <c r="R2" s="51"/>
      <c r="S2" s="51"/>
      <c r="T2" s="51"/>
      <c r="U2" s="51"/>
    </row>
    <row r="3" spans="1:21" ht="19.5" customHeight="1">
      <c r="A3" s="6" t="str">
        <f>'21.项目明细表'!A3</f>
        <v>部门：中国人民政治协商会议湖南省岳阳县委员会</v>
      </c>
      <c r="B3" s="6"/>
      <c r="C3" s="6"/>
      <c r="D3" s="6"/>
      <c r="E3" s="6"/>
      <c r="F3" s="7"/>
      <c r="G3" s="7"/>
      <c r="H3" s="7"/>
      <c r="I3" s="7"/>
      <c r="J3" s="7"/>
      <c r="K3" s="7"/>
      <c r="L3" s="7"/>
      <c r="M3" s="7"/>
      <c r="N3" s="7"/>
      <c r="O3" s="7"/>
      <c r="P3" s="7"/>
      <c r="Q3" s="7"/>
      <c r="R3" s="7"/>
      <c r="S3" s="7"/>
      <c r="T3" s="67" t="s">
        <v>78</v>
      </c>
      <c r="U3" s="67"/>
    </row>
    <row r="4" spans="1:21" ht="27.75" customHeight="1">
      <c r="A4" s="52" t="s">
        <v>107</v>
      </c>
      <c r="B4" s="53"/>
      <c r="C4" s="54"/>
      <c r="D4" s="55" t="s">
        <v>126</v>
      </c>
      <c r="E4" s="55" t="s">
        <v>127</v>
      </c>
      <c r="F4" s="55" t="s">
        <v>99</v>
      </c>
      <c r="G4" s="56" t="s">
        <v>128</v>
      </c>
      <c r="H4" s="56" t="s">
        <v>129</v>
      </c>
      <c r="I4" s="56" t="s">
        <v>130</v>
      </c>
      <c r="J4" s="56" t="s">
        <v>131</v>
      </c>
      <c r="K4" s="56" t="s">
        <v>132</v>
      </c>
      <c r="L4" s="56" t="s">
        <v>133</v>
      </c>
      <c r="M4" s="56" t="s">
        <v>118</v>
      </c>
      <c r="N4" s="56" t="s">
        <v>134</v>
      </c>
      <c r="O4" s="56" t="s">
        <v>116</v>
      </c>
      <c r="P4" s="56" t="s">
        <v>120</v>
      </c>
      <c r="Q4" s="56" t="s">
        <v>119</v>
      </c>
      <c r="R4" s="56" t="s">
        <v>135</v>
      </c>
      <c r="S4" s="56" t="s">
        <v>136</v>
      </c>
      <c r="T4" s="56" t="s">
        <v>137</v>
      </c>
      <c r="U4" s="56" t="s">
        <v>123</v>
      </c>
    </row>
    <row r="5" spans="1:21" ht="13.5" customHeight="1">
      <c r="A5" s="55" t="s">
        <v>100</v>
      </c>
      <c r="B5" s="55" t="s">
        <v>101</v>
      </c>
      <c r="C5" s="55" t="s">
        <v>102</v>
      </c>
      <c r="D5" s="57"/>
      <c r="E5" s="57"/>
      <c r="F5" s="57"/>
      <c r="G5" s="56"/>
      <c r="H5" s="56"/>
      <c r="I5" s="56"/>
      <c r="J5" s="56"/>
      <c r="K5" s="56"/>
      <c r="L5" s="56"/>
      <c r="M5" s="56"/>
      <c r="N5" s="56"/>
      <c r="O5" s="56"/>
      <c r="P5" s="56"/>
      <c r="Q5" s="56"/>
      <c r="R5" s="56"/>
      <c r="S5" s="56"/>
      <c r="T5" s="56"/>
      <c r="U5" s="56"/>
    </row>
    <row r="6" spans="1:21" ht="18" customHeight="1">
      <c r="A6" s="58"/>
      <c r="B6" s="58"/>
      <c r="C6" s="58"/>
      <c r="D6" s="58"/>
      <c r="E6" s="58"/>
      <c r="F6" s="58"/>
      <c r="G6" s="56"/>
      <c r="H6" s="56"/>
      <c r="I6" s="56"/>
      <c r="J6" s="56"/>
      <c r="K6" s="56"/>
      <c r="L6" s="56"/>
      <c r="M6" s="56"/>
      <c r="N6" s="56"/>
      <c r="O6" s="56"/>
      <c r="P6" s="56"/>
      <c r="Q6" s="56"/>
      <c r="R6" s="56"/>
      <c r="S6" s="56"/>
      <c r="T6" s="56"/>
      <c r="U6" s="56"/>
    </row>
    <row r="7" spans="1:21" s="28" customFormat="1" ht="29.25" customHeight="1">
      <c r="A7" s="109"/>
      <c r="B7" s="109"/>
      <c r="C7" s="109"/>
      <c r="D7" s="109"/>
      <c r="E7" s="62"/>
      <c r="F7" s="110"/>
      <c r="G7" s="110"/>
      <c r="H7" s="110"/>
      <c r="I7" s="110"/>
      <c r="J7" s="110"/>
      <c r="K7" s="110"/>
      <c r="L7" s="110"/>
      <c r="M7" s="110"/>
      <c r="N7" s="110"/>
      <c r="O7" s="110"/>
      <c r="P7" s="110"/>
      <c r="Q7" s="110"/>
      <c r="R7" s="110"/>
      <c r="S7" s="110"/>
      <c r="T7" s="110"/>
      <c r="U7" s="110"/>
    </row>
    <row r="8" ht="15">
      <c r="E8" t="s">
        <v>264</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5"/>
  <sheetViews>
    <sheetView showGridLines="0" showZeros="0" workbookViewId="0" topLeftCell="A1">
      <selection activeCell="E16" sqref="E16"/>
    </sheetView>
  </sheetViews>
  <sheetFormatPr defaultColWidth="6.875" defaultRowHeight="12.75" customHeight="1"/>
  <cols>
    <col min="1" max="3" width="3.625" style="92" customWidth="1"/>
    <col min="4" max="4" width="6.875" style="92" customWidth="1"/>
    <col min="5" max="5" width="22.625" style="92" customWidth="1"/>
    <col min="6" max="6" width="9.375" style="92" customWidth="1"/>
    <col min="7" max="7" width="8.625" style="92" customWidth="1"/>
    <col min="8" max="10" width="7.50390625" style="92" customWidth="1"/>
    <col min="11" max="11" width="8.375" style="92" customWidth="1"/>
    <col min="12" max="21" width="7.50390625" style="92" customWidth="1"/>
    <col min="22" max="41" width="6.875" style="92" customWidth="1"/>
    <col min="42" max="42" width="6.625" style="92" customWidth="1"/>
    <col min="43" max="253" width="6.875" style="92" customWidth="1"/>
    <col min="254" max="256" width="6.875" style="93" customWidth="1"/>
  </cols>
  <sheetData>
    <row r="1" spans="22:255" ht="27" customHeight="1">
      <c r="V1" s="105" t="s">
        <v>267</v>
      </c>
      <c r="W1" s="93"/>
      <c r="X1" s="93"/>
      <c r="Y1" s="93"/>
      <c r="Z1" s="93"/>
      <c r="AA1" s="93"/>
      <c r="AB1" s="93"/>
      <c r="AC1" s="93"/>
      <c r="AD1" s="93"/>
      <c r="AE1" s="93"/>
      <c r="AF1" s="93"/>
      <c r="AG1" s="93"/>
      <c r="AH1" s="93"/>
      <c r="AI1" s="93"/>
      <c r="AJ1" s="93"/>
      <c r="AK1" s="93"/>
      <c r="AL1" s="93"/>
      <c r="IT1"/>
      <c r="IU1"/>
    </row>
    <row r="2" spans="1:255" ht="33" customHeight="1">
      <c r="A2" s="94" t="s">
        <v>268</v>
      </c>
      <c r="B2" s="94"/>
      <c r="C2" s="94"/>
      <c r="D2" s="94"/>
      <c r="E2" s="94"/>
      <c r="F2" s="94"/>
      <c r="G2" s="94"/>
      <c r="H2" s="94"/>
      <c r="I2" s="94"/>
      <c r="J2" s="94"/>
      <c r="K2" s="94"/>
      <c r="L2" s="94"/>
      <c r="M2" s="94"/>
      <c r="N2" s="94"/>
      <c r="O2" s="94"/>
      <c r="P2" s="94"/>
      <c r="Q2" s="94"/>
      <c r="R2" s="94"/>
      <c r="S2" s="94"/>
      <c r="T2" s="94"/>
      <c r="U2" s="94"/>
      <c r="V2" s="94"/>
      <c r="W2" s="93"/>
      <c r="X2" s="93"/>
      <c r="Y2" s="93"/>
      <c r="Z2" s="93"/>
      <c r="AA2" s="93"/>
      <c r="AB2" s="93"/>
      <c r="AC2" s="93"/>
      <c r="AD2" s="93"/>
      <c r="AE2" s="93"/>
      <c r="AF2" s="93"/>
      <c r="AG2" s="93"/>
      <c r="AH2" s="93"/>
      <c r="AI2" s="93"/>
      <c r="AJ2" s="93"/>
      <c r="AK2" s="93"/>
      <c r="AL2" s="93"/>
      <c r="IT2"/>
      <c r="IU2"/>
    </row>
    <row r="3" spans="1:255" ht="18.75" customHeight="1">
      <c r="A3" s="6" t="str">
        <f>'21.项目明细表'!A3</f>
        <v>部门：中国人民政治协商会议湖南省岳阳县委员会</v>
      </c>
      <c r="B3" s="6"/>
      <c r="C3" s="6"/>
      <c r="D3" s="6"/>
      <c r="E3" s="6"/>
      <c r="F3" s="7"/>
      <c r="G3" s="95"/>
      <c r="H3" s="95"/>
      <c r="I3" s="95"/>
      <c r="J3" s="95"/>
      <c r="K3" s="95"/>
      <c r="L3" s="95"/>
      <c r="M3" s="95"/>
      <c r="N3" s="95"/>
      <c r="O3" s="95"/>
      <c r="P3" s="95"/>
      <c r="Q3" s="95"/>
      <c r="R3" s="95"/>
      <c r="S3" s="95"/>
      <c r="T3" s="106"/>
      <c r="U3" s="107" t="s">
        <v>78</v>
      </c>
      <c r="V3" s="106"/>
      <c r="W3" s="93"/>
      <c r="X3" s="93"/>
      <c r="Y3" s="93"/>
      <c r="Z3" s="93"/>
      <c r="AA3" s="93"/>
      <c r="AB3" s="93"/>
      <c r="AC3" s="93"/>
      <c r="AD3" s="93"/>
      <c r="AE3" s="93"/>
      <c r="AF3" s="93"/>
      <c r="AG3" s="93"/>
      <c r="AH3" s="93"/>
      <c r="AI3" s="93"/>
      <c r="AJ3" s="93"/>
      <c r="AK3" s="93"/>
      <c r="AL3" s="93"/>
      <c r="IT3"/>
      <c r="IU3"/>
    </row>
    <row r="4" spans="1:255" s="90" customFormat="1" ht="23.25" customHeight="1">
      <c r="A4" s="96" t="s">
        <v>107</v>
      </c>
      <c r="B4" s="96"/>
      <c r="C4" s="96"/>
      <c r="D4" s="97" t="s">
        <v>79</v>
      </c>
      <c r="E4" s="98" t="s">
        <v>98</v>
      </c>
      <c r="F4" s="97" t="s">
        <v>108</v>
      </c>
      <c r="G4" s="99" t="s">
        <v>109</v>
      </c>
      <c r="H4" s="99"/>
      <c r="I4" s="99"/>
      <c r="J4" s="99"/>
      <c r="K4" s="99" t="s">
        <v>110</v>
      </c>
      <c r="L4" s="99"/>
      <c r="M4" s="99"/>
      <c r="N4" s="99"/>
      <c r="O4" s="99"/>
      <c r="P4" s="99"/>
      <c r="Q4" s="99"/>
      <c r="R4" s="99"/>
      <c r="S4" s="100" t="s">
        <v>269</v>
      </c>
      <c r="T4" s="100"/>
      <c r="U4" s="100"/>
      <c r="V4" s="100"/>
      <c r="IT4"/>
      <c r="IU4"/>
    </row>
    <row r="5" spans="1:255" s="90" customFormat="1" ht="23.25" customHeight="1">
      <c r="A5" s="100" t="s">
        <v>100</v>
      </c>
      <c r="B5" s="97" t="s">
        <v>101</v>
      </c>
      <c r="C5" s="97" t="s">
        <v>102</v>
      </c>
      <c r="D5" s="97"/>
      <c r="E5" s="98"/>
      <c r="F5" s="97"/>
      <c r="G5" s="97" t="s">
        <v>81</v>
      </c>
      <c r="H5" s="97" t="s">
        <v>114</v>
      </c>
      <c r="I5" s="97" t="s">
        <v>115</v>
      </c>
      <c r="J5" s="97" t="s">
        <v>116</v>
      </c>
      <c r="K5" s="97" t="s">
        <v>81</v>
      </c>
      <c r="L5" s="97" t="s">
        <v>117</v>
      </c>
      <c r="M5" s="97" t="s">
        <v>118</v>
      </c>
      <c r="N5" s="97" t="s">
        <v>119</v>
      </c>
      <c r="O5" s="97" t="s">
        <v>120</v>
      </c>
      <c r="P5" s="97" t="s">
        <v>121</v>
      </c>
      <c r="Q5" s="97" t="s">
        <v>122</v>
      </c>
      <c r="R5" s="97" t="s">
        <v>123</v>
      </c>
      <c r="S5" s="100" t="s">
        <v>81</v>
      </c>
      <c r="T5" s="100" t="s">
        <v>270</v>
      </c>
      <c r="U5" s="100" t="s">
        <v>271</v>
      </c>
      <c r="V5" s="100" t="s">
        <v>272</v>
      </c>
      <c r="IT5"/>
      <c r="IU5"/>
    </row>
    <row r="6" spans="1:255" ht="31.5" customHeight="1">
      <c r="A6" s="100"/>
      <c r="B6" s="97"/>
      <c r="C6" s="97"/>
      <c r="D6" s="97"/>
      <c r="E6" s="98"/>
      <c r="F6" s="101" t="s">
        <v>99</v>
      </c>
      <c r="G6" s="97"/>
      <c r="H6" s="97"/>
      <c r="I6" s="97"/>
      <c r="J6" s="97"/>
      <c r="K6" s="97"/>
      <c r="L6" s="97"/>
      <c r="M6" s="97"/>
      <c r="N6" s="97"/>
      <c r="O6" s="97"/>
      <c r="P6" s="97"/>
      <c r="Q6" s="97"/>
      <c r="R6" s="97"/>
      <c r="S6" s="100"/>
      <c r="T6" s="100"/>
      <c r="U6" s="100"/>
      <c r="V6" s="100"/>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93"/>
      <c r="IR6" s="93"/>
      <c r="IS6" s="93"/>
      <c r="IT6"/>
      <c r="IU6"/>
    </row>
    <row r="7" spans="1:253" ht="30.75" customHeight="1">
      <c r="A7" s="100"/>
      <c r="B7" s="97"/>
      <c r="C7" s="97"/>
      <c r="D7" s="61"/>
      <c r="E7" s="98" t="s">
        <v>81</v>
      </c>
      <c r="F7" s="102">
        <v>485.94000000000005</v>
      </c>
      <c r="G7" s="102">
        <v>409.84</v>
      </c>
      <c r="H7" s="102">
        <v>295.91</v>
      </c>
      <c r="I7" s="102">
        <v>62.7</v>
      </c>
      <c r="J7" s="102">
        <v>51.23</v>
      </c>
      <c r="K7" s="102">
        <v>76.1</v>
      </c>
      <c r="L7" s="102">
        <v>76.1</v>
      </c>
      <c r="M7" s="102">
        <v>0</v>
      </c>
      <c r="N7" s="102">
        <v>0</v>
      </c>
      <c r="O7" s="102">
        <v>0</v>
      </c>
      <c r="P7" s="102">
        <v>0</v>
      </c>
      <c r="Q7" s="102">
        <v>0</v>
      </c>
      <c r="R7" s="102">
        <v>0</v>
      </c>
      <c r="S7" s="102">
        <v>485.94000000000005</v>
      </c>
      <c r="T7" s="102">
        <v>434.71</v>
      </c>
      <c r="U7" s="102">
        <v>0</v>
      </c>
      <c r="V7" s="102">
        <v>51.23</v>
      </c>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93"/>
      <c r="IR7" s="93"/>
      <c r="IS7" s="93"/>
    </row>
    <row r="8" spans="1:253" ht="30.75" customHeight="1">
      <c r="A8" s="61" t="str">
        <f>'15.一般-工资福利'!A8</f>
        <v>201</v>
      </c>
      <c r="B8" s="61"/>
      <c r="C8" s="61"/>
      <c r="D8" s="61"/>
      <c r="E8" s="61" t="str">
        <f>'15.一般-工资福利'!E8</f>
        <v>县政协（一般公共服务支出）</v>
      </c>
      <c r="F8" s="102">
        <f>F9</f>
        <v>429.64000000000004</v>
      </c>
      <c r="G8" s="102">
        <f aca="true" t="shared" si="0" ref="G8:V8">G9</f>
        <v>409.84000000000003</v>
      </c>
      <c r="H8" s="102">
        <f t="shared" si="0"/>
        <v>295.91</v>
      </c>
      <c r="I8" s="102">
        <f t="shared" si="0"/>
        <v>62.7</v>
      </c>
      <c r="J8" s="102">
        <f t="shared" si="0"/>
        <v>51.23</v>
      </c>
      <c r="K8" s="102">
        <f t="shared" si="0"/>
        <v>19.8</v>
      </c>
      <c r="L8" s="102">
        <f t="shared" si="0"/>
        <v>19.8</v>
      </c>
      <c r="M8" s="102">
        <f t="shared" si="0"/>
        <v>0</v>
      </c>
      <c r="N8" s="102">
        <f t="shared" si="0"/>
        <v>0</v>
      </c>
      <c r="O8" s="102">
        <f t="shared" si="0"/>
        <v>0</v>
      </c>
      <c r="P8" s="102">
        <f t="shared" si="0"/>
        <v>0</v>
      </c>
      <c r="Q8" s="102">
        <f t="shared" si="0"/>
        <v>0</v>
      </c>
      <c r="R8" s="102">
        <f t="shared" si="0"/>
        <v>0</v>
      </c>
      <c r="S8" s="102">
        <f t="shared" si="0"/>
        <v>429.64000000000004</v>
      </c>
      <c r="T8" s="102">
        <f t="shared" si="0"/>
        <v>378.41</v>
      </c>
      <c r="U8" s="102">
        <f t="shared" si="0"/>
        <v>0</v>
      </c>
      <c r="V8" s="102">
        <f t="shared" si="0"/>
        <v>51.23</v>
      </c>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93"/>
      <c r="IR8" s="93"/>
      <c r="IS8" s="93"/>
    </row>
    <row r="9" spans="1:253" ht="30.75" customHeight="1">
      <c r="A9" s="61" t="str">
        <f>'15.一般-工资福利'!A9</f>
        <v>201</v>
      </c>
      <c r="B9" s="61" t="str">
        <f>'15.一般-工资福利'!B9</f>
        <v>02</v>
      </c>
      <c r="C9" s="61"/>
      <c r="D9" s="61"/>
      <c r="E9" s="61" t="str">
        <f>'15.一般-工资福利'!E9</f>
        <v>政协事务</v>
      </c>
      <c r="F9" s="102">
        <f>F10+F11</f>
        <v>429.64000000000004</v>
      </c>
      <c r="G9" s="102">
        <f aca="true" t="shared" si="1" ref="G9:V9">G10+G11</f>
        <v>409.84000000000003</v>
      </c>
      <c r="H9" s="102">
        <f t="shared" si="1"/>
        <v>295.91</v>
      </c>
      <c r="I9" s="102">
        <f t="shared" si="1"/>
        <v>62.7</v>
      </c>
      <c r="J9" s="102">
        <f t="shared" si="1"/>
        <v>51.23</v>
      </c>
      <c r="K9" s="102">
        <f t="shared" si="1"/>
        <v>19.8</v>
      </c>
      <c r="L9" s="102">
        <f t="shared" si="1"/>
        <v>19.8</v>
      </c>
      <c r="M9" s="102">
        <f t="shared" si="1"/>
        <v>0</v>
      </c>
      <c r="N9" s="102">
        <f t="shared" si="1"/>
        <v>0</v>
      </c>
      <c r="O9" s="102">
        <f t="shared" si="1"/>
        <v>0</v>
      </c>
      <c r="P9" s="102">
        <f t="shared" si="1"/>
        <v>0</v>
      </c>
      <c r="Q9" s="102">
        <f t="shared" si="1"/>
        <v>0</v>
      </c>
      <c r="R9" s="102">
        <f t="shared" si="1"/>
        <v>0</v>
      </c>
      <c r="S9" s="102">
        <f t="shared" si="1"/>
        <v>429.64000000000004</v>
      </c>
      <c r="T9" s="102">
        <f t="shared" si="1"/>
        <v>378.41</v>
      </c>
      <c r="U9" s="102">
        <f t="shared" si="1"/>
        <v>0</v>
      </c>
      <c r="V9" s="102">
        <f t="shared" si="1"/>
        <v>51.23</v>
      </c>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93"/>
      <c r="IR9" s="93"/>
      <c r="IS9" s="93"/>
    </row>
    <row r="10" spans="1:255" s="91" customFormat="1" ht="30.75" customHeight="1">
      <c r="A10" s="61" t="str">
        <f>'15.一般-工资福利'!A10</f>
        <v>201</v>
      </c>
      <c r="B10" s="61" t="str">
        <f>'15.一般-工资福利'!B10</f>
        <v>02</v>
      </c>
      <c r="C10" s="61" t="str">
        <f>'15.一般-工资福利'!C10</f>
        <v>01</v>
      </c>
      <c r="D10" s="61" t="str">
        <f>'13.一般预算支出'!D10</f>
        <v>016001</v>
      </c>
      <c r="E10" s="61" t="str">
        <f>'15.一般-工资福利'!E10</f>
        <v>行政运行</v>
      </c>
      <c r="F10" s="102">
        <f>'13.一般预算支出'!F10</f>
        <v>409.84000000000003</v>
      </c>
      <c r="G10" s="102">
        <f>'13.一般预算支出'!G10</f>
        <v>409.84000000000003</v>
      </c>
      <c r="H10" s="102">
        <f>'13.一般预算支出'!H10</f>
        <v>295.91</v>
      </c>
      <c r="I10" s="102">
        <f>'13.一般预算支出'!I10</f>
        <v>62.7</v>
      </c>
      <c r="J10" s="102">
        <f>'13.一般预算支出'!J10</f>
        <v>51.23</v>
      </c>
      <c r="K10" s="102">
        <f>'13.一般预算支出'!K10</f>
        <v>0</v>
      </c>
      <c r="L10" s="102">
        <f>'13.一般预算支出'!L10</f>
        <v>0</v>
      </c>
      <c r="M10" s="102">
        <f>'13.一般预算支出'!M10</f>
        <v>0</v>
      </c>
      <c r="N10" s="102">
        <f>'13.一般预算支出'!N10</f>
        <v>0</v>
      </c>
      <c r="O10" s="102">
        <f>'13.一般预算支出'!O10</f>
        <v>0</v>
      </c>
      <c r="P10" s="102">
        <f>'13.一般预算支出'!P10</f>
        <v>0</v>
      </c>
      <c r="Q10" s="102">
        <f>'13.一般预算支出'!Q10</f>
        <v>0</v>
      </c>
      <c r="R10" s="102">
        <f>'13.一般预算支出'!R10</f>
        <v>0</v>
      </c>
      <c r="S10" s="102">
        <f>SUM(T10:V10)</f>
        <v>409.84000000000003</v>
      </c>
      <c r="T10" s="102">
        <f>H10+I10</f>
        <v>358.61</v>
      </c>
      <c r="U10" s="102"/>
      <c r="V10" s="102">
        <f>J10</f>
        <v>51.23</v>
      </c>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28"/>
      <c r="IU10" s="28"/>
    </row>
    <row r="11" spans="1:255" ht="30.75" customHeight="1">
      <c r="A11" s="61" t="str">
        <f>MID('21.项目明细表'!A9,1,3)</f>
        <v>201</v>
      </c>
      <c r="B11" s="61" t="str">
        <f>MID('21.项目明细表'!A9,4,2)</f>
        <v>02</v>
      </c>
      <c r="C11" s="61" t="str">
        <f>MID('21.项目明细表'!A9,6,2)</f>
        <v>04</v>
      </c>
      <c r="D11" s="61" t="str">
        <f>D10</f>
        <v>016001</v>
      </c>
      <c r="E11" s="103" t="str">
        <f>'21.项目明细表'!B9</f>
        <v>政协会议</v>
      </c>
      <c r="F11" s="102">
        <f>'13.一般预算支出'!F11</f>
        <v>19.8</v>
      </c>
      <c r="G11" s="102">
        <f>'13.一般预算支出'!G11</f>
        <v>0</v>
      </c>
      <c r="H11" s="102">
        <f>'13.一般预算支出'!H11</f>
        <v>0</v>
      </c>
      <c r="I11" s="102">
        <f>'13.一般预算支出'!I11</f>
        <v>0</v>
      </c>
      <c r="J11" s="102">
        <f>'13.一般预算支出'!J11</f>
        <v>0</v>
      </c>
      <c r="K11" s="102">
        <f>'13.一般预算支出'!K11</f>
        <v>19.8</v>
      </c>
      <c r="L11" s="102">
        <f>'13.一般预算支出'!L11</f>
        <v>19.8</v>
      </c>
      <c r="M11" s="102">
        <f>'13.一般预算支出'!M11</f>
        <v>0</v>
      </c>
      <c r="N11" s="102">
        <f>'13.一般预算支出'!N11</f>
        <v>0</v>
      </c>
      <c r="O11" s="102">
        <f>'13.一般预算支出'!O11</f>
        <v>0</v>
      </c>
      <c r="P11" s="102">
        <f>'13.一般预算支出'!P11</f>
        <v>0</v>
      </c>
      <c r="Q11" s="102">
        <f>'13.一般预算支出'!Q11</f>
        <v>0</v>
      </c>
      <c r="R11" s="102">
        <f>'13.一般预算支出'!R11</f>
        <v>0</v>
      </c>
      <c r="S11" s="102">
        <f>SUM(T11:V11)</f>
        <v>19.8</v>
      </c>
      <c r="T11" s="102">
        <f>F11</f>
        <v>19.8</v>
      </c>
      <c r="U11" s="102"/>
      <c r="V11" s="102"/>
      <c r="IT11"/>
      <c r="IU11"/>
    </row>
    <row r="12" spans="1:255" ht="12.75" customHeight="1">
      <c r="A12" s="104"/>
      <c r="B12" s="104"/>
      <c r="C12" s="104"/>
      <c r="D12" s="104"/>
      <c r="E12" s="104"/>
      <c r="F12" s="104"/>
      <c r="G12" s="104"/>
      <c r="H12" s="104"/>
      <c r="I12" s="104"/>
      <c r="J12" s="104"/>
      <c r="K12" s="104"/>
      <c r="L12" s="104"/>
      <c r="M12" s="104"/>
      <c r="N12" s="104"/>
      <c r="O12" s="104"/>
      <c r="P12" s="104"/>
      <c r="IT12"/>
      <c r="IU12"/>
    </row>
    <row r="13" spans="1:255" ht="12.75" customHeight="1">
      <c r="A13" s="104"/>
      <c r="B13" s="104"/>
      <c r="C13" s="104"/>
      <c r="D13" s="104"/>
      <c r="E13" s="104"/>
      <c r="F13" s="104"/>
      <c r="G13" s="104"/>
      <c r="H13" s="104"/>
      <c r="I13" s="104"/>
      <c r="J13" s="104"/>
      <c r="K13" s="104"/>
      <c r="L13" s="104"/>
      <c r="M13" s="104"/>
      <c r="N13" s="104"/>
      <c r="O13" s="104"/>
      <c r="IT13"/>
      <c r="IU13"/>
    </row>
    <row r="14" spans="1:255" ht="12.75" customHeight="1">
      <c r="A14" s="104"/>
      <c r="B14" s="104"/>
      <c r="C14" s="104"/>
      <c r="D14" s="104"/>
      <c r="E14" s="104"/>
      <c r="F14" s="104"/>
      <c r="G14" s="104"/>
      <c r="H14" s="104"/>
      <c r="I14" s="104"/>
      <c r="J14" s="104"/>
      <c r="K14" s="104"/>
      <c r="L14" s="104"/>
      <c r="M14" s="104"/>
      <c r="N14" s="104"/>
      <c r="O14" s="104"/>
      <c r="IT14"/>
      <c r="IU14"/>
    </row>
    <row r="15" spans="1:255" ht="12.75" customHeight="1">
      <c r="A15" s="104"/>
      <c r="B15" s="104"/>
      <c r="C15" s="104"/>
      <c r="D15" s="104"/>
      <c r="E15" s="104"/>
      <c r="F15" s="104"/>
      <c r="G15" s="104"/>
      <c r="H15" s="104"/>
      <c r="I15" s="104"/>
      <c r="J15" s="104"/>
      <c r="K15" s="104"/>
      <c r="L15" s="104"/>
      <c r="M15" s="104"/>
      <c r="N15" s="104"/>
      <c r="O15" s="104"/>
      <c r="IT15"/>
      <c r="IU15"/>
    </row>
    <row r="33" ht="11.25" customHeight="1"/>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P15"/>
  <sheetViews>
    <sheetView showGridLines="0" showZeros="0" workbookViewId="0" topLeftCell="A1">
      <selection activeCell="J17" sqref="J17"/>
    </sheetView>
  </sheetViews>
  <sheetFormatPr defaultColWidth="6.875" defaultRowHeight="12.75" customHeight="1"/>
  <cols>
    <col min="1" max="1" width="15.50390625" style="69" customWidth="1"/>
    <col min="2" max="2" width="9.125" style="69" customWidth="1"/>
    <col min="3" max="8" width="7.875" style="69" customWidth="1"/>
    <col min="9" max="9" width="9.125" style="69" customWidth="1"/>
    <col min="10" max="15" width="7.875" style="69" customWidth="1"/>
    <col min="16" max="250" width="6.875" style="69" customWidth="1"/>
    <col min="251" max="16384" width="6.875" style="69" customWidth="1"/>
  </cols>
  <sheetData>
    <row r="1" spans="15:250" ht="12.75" customHeight="1">
      <c r="O1" s="85" t="s">
        <v>273</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70" t="s">
        <v>274</v>
      </c>
      <c r="B2" s="70"/>
      <c r="C2" s="70"/>
      <c r="D2" s="70"/>
      <c r="E2" s="70"/>
      <c r="F2" s="70"/>
      <c r="G2" s="70"/>
      <c r="H2" s="70"/>
      <c r="I2" s="70"/>
      <c r="J2" s="70"/>
      <c r="K2" s="70"/>
      <c r="L2" s="70"/>
      <c r="M2" s="70"/>
      <c r="N2" s="70"/>
      <c r="O2" s="7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6" t="str">
        <f>'21.项目明细表'!A3</f>
        <v>部门：中国人民政治协商会议湖南省岳阳县委员会</v>
      </c>
      <c r="B3" s="6"/>
      <c r="C3" s="6"/>
      <c r="D3" s="6"/>
      <c r="E3" s="6"/>
      <c r="F3" s="7"/>
      <c r="G3" s="71"/>
      <c r="H3" s="71"/>
      <c r="I3" s="71"/>
      <c r="J3" s="71"/>
      <c r="K3" s="71"/>
      <c r="L3" s="71"/>
      <c r="M3" s="71"/>
      <c r="N3" s="71"/>
      <c r="O3" s="71"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72" t="s">
        <v>275</v>
      </c>
      <c r="B4" s="73" t="s">
        <v>276</v>
      </c>
      <c r="C4" s="73"/>
      <c r="D4" s="73"/>
      <c r="E4" s="73"/>
      <c r="F4" s="73"/>
      <c r="G4" s="73"/>
      <c r="H4" s="73"/>
      <c r="I4" s="86" t="s">
        <v>277</v>
      </c>
      <c r="J4" s="87"/>
      <c r="K4" s="87"/>
      <c r="L4" s="87"/>
      <c r="M4" s="87"/>
      <c r="N4" s="87"/>
      <c r="O4" s="8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72"/>
      <c r="B5" s="74" t="s">
        <v>81</v>
      </c>
      <c r="C5" s="74" t="s">
        <v>181</v>
      </c>
      <c r="D5" s="74" t="s">
        <v>278</v>
      </c>
      <c r="E5" s="75" t="s">
        <v>279</v>
      </c>
      <c r="F5" s="76" t="s">
        <v>184</v>
      </c>
      <c r="G5" s="76" t="s">
        <v>280</v>
      </c>
      <c r="H5" s="77" t="s">
        <v>186</v>
      </c>
      <c r="I5" s="79" t="s">
        <v>81</v>
      </c>
      <c r="J5" s="80" t="s">
        <v>181</v>
      </c>
      <c r="K5" s="80" t="s">
        <v>278</v>
      </c>
      <c r="L5" s="80" t="s">
        <v>279</v>
      </c>
      <c r="M5" s="80" t="s">
        <v>184</v>
      </c>
      <c r="N5" s="80" t="s">
        <v>280</v>
      </c>
      <c r="O5" s="80" t="s">
        <v>186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72"/>
      <c r="B6" s="78"/>
      <c r="C6" s="78"/>
      <c r="D6" s="78"/>
      <c r="E6" s="79"/>
      <c r="F6" s="80"/>
      <c r="G6" s="80"/>
      <c r="H6" s="81"/>
      <c r="I6" s="79"/>
      <c r="J6" s="80"/>
      <c r="K6" s="80"/>
      <c r="L6" s="80"/>
      <c r="M6" s="80"/>
      <c r="N6" s="80"/>
      <c r="O6" s="80"/>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68" customFormat="1" ht="28.5" customHeight="1">
      <c r="A7" s="73" t="s">
        <v>94</v>
      </c>
      <c r="B7" s="82">
        <f>SUM(C7:H7)</f>
        <v>3.5</v>
      </c>
      <c r="C7" s="83">
        <v>3.5</v>
      </c>
      <c r="D7" s="83"/>
      <c r="E7" s="83"/>
      <c r="F7" s="83"/>
      <c r="G7" s="83"/>
      <c r="H7" s="84"/>
      <c r="I7" s="88">
        <f>SUM(J7:O7)</f>
        <v>3.5</v>
      </c>
      <c r="J7" s="83">
        <v>3.5</v>
      </c>
      <c r="K7" s="83"/>
      <c r="L7" s="83"/>
      <c r="M7" s="83"/>
      <c r="N7" s="83"/>
      <c r="O7" s="84"/>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row>
    <row r="8" spans="1:250" ht="30.75" customHeight="1">
      <c r="A8" s="68"/>
      <c r="C8" s="68"/>
      <c r="D8" s="68"/>
      <c r="E8" s="68"/>
      <c r="F8" s="68"/>
      <c r="G8" s="68"/>
      <c r="H8" s="68"/>
      <c r="I8" s="68"/>
      <c r="J8" s="68"/>
      <c r="K8" s="68"/>
      <c r="L8" s="68"/>
      <c r="M8" s="68"/>
      <c r="N8" s="68"/>
      <c r="O8" s="6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3:250" ht="12.75" customHeight="1">
      <c r="C9" s="68"/>
      <c r="D9" s="68"/>
      <c r="E9" s="68"/>
      <c r="F9" s="68"/>
      <c r="G9" s="68"/>
      <c r="H9" s="68"/>
      <c r="I9" s="68"/>
      <c r="J9" s="68"/>
      <c r="L9" s="68"/>
      <c r="N9" s="89"/>
      <c r="O9" s="68"/>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4:250" ht="12.75" customHeight="1">
      <c r="D10" s="68"/>
      <c r="G10" s="68"/>
      <c r="H10" s="68"/>
      <c r="I10" s="68"/>
      <c r="K10" s="68"/>
      <c r="O10" s="68"/>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2:250" ht="12.75" customHeight="1">
      <c r="B11" s="68"/>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5:250" ht="12.75" customHeight="1">
      <c r="O12" s="6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s="68"/>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U11"/>
  <sheetViews>
    <sheetView showGridLines="0" showZeros="0" workbookViewId="0" topLeftCell="A1">
      <selection activeCell="H15" sqref="H15"/>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
      <c r="B1" s="7"/>
      <c r="C1" s="7"/>
      <c r="D1" s="7"/>
      <c r="E1" s="7"/>
      <c r="F1" s="7"/>
      <c r="G1" s="7"/>
      <c r="H1" s="7"/>
      <c r="I1" s="7"/>
      <c r="J1" s="7"/>
      <c r="K1" s="7"/>
      <c r="L1" s="7"/>
      <c r="M1" s="7"/>
      <c r="N1" s="7"/>
      <c r="O1" s="7"/>
      <c r="P1" s="7"/>
      <c r="Q1" s="7"/>
      <c r="R1" s="7"/>
      <c r="S1" s="7"/>
      <c r="T1" s="7"/>
      <c r="U1" s="66" t="s">
        <v>281</v>
      </c>
    </row>
    <row r="2" spans="1:21" ht="24.75" customHeight="1">
      <c r="A2" s="51" t="s">
        <v>282</v>
      </c>
      <c r="B2" s="51"/>
      <c r="C2" s="51"/>
      <c r="D2" s="51"/>
      <c r="E2" s="51"/>
      <c r="F2" s="51"/>
      <c r="G2" s="51"/>
      <c r="H2" s="51"/>
      <c r="I2" s="51"/>
      <c r="J2" s="51"/>
      <c r="K2" s="51"/>
      <c r="L2" s="51"/>
      <c r="M2" s="51"/>
      <c r="N2" s="51"/>
      <c r="O2" s="51"/>
      <c r="P2" s="51"/>
      <c r="Q2" s="51"/>
      <c r="R2" s="51"/>
      <c r="S2" s="51"/>
      <c r="T2" s="51"/>
      <c r="U2" s="51"/>
    </row>
    <row r="3" spans="1:21" ht="19.5" customHeight="1">
      <c r="A3" s="6" t="str">
        <f>'21.项目明细表'!A3</f>
        <v>部门：中国人民政治协商会议湖南省岳阳县委员会</v>
      </c>
      <c r="B3" s="6"/>
      <c r="C3" s="6"/>
      <c r="D3" s="6"/>
      <c r="E3" s="6"/>
      <c r="F3" s="7"/>
      <c r="G3" s="7"/>
      <c r="H3" s="7"/>
      <c r="I3" s="7"/>
      <c r="J3" s="7"/>
      <c r="K3" s="7"/>
      <c r="L3" s="7"/>
      <c r="M3" s="7"/>
      <c r="N3" s="7"/>
      <c r="O3" s="7"/>
      <c r="P3" s="7"/>
      <c r="Q3" s="7"/>
      <c r="R3" s="7"/>
      <c r="S3" s="7"/>
      <c r="T3" s="67" t="s">
        <v>78</v>
      </c>
      <c r="U3" s="67"/>
    </row>
    <row r="4" spans="1:21" ht="27.75" customHeight="1">
      <c r="A4" s="52" t="s">
        <v>107</v>
      </c>
      <c r="B4" s="53"/>
      <c r="C4" s="54"/>
      <c r="D4" s="55" t="s">
        <v>126</v>
      </c>
      <c r="E4" s="55" t="s">
        <v>127</v>
      </c>
      <c r="F4" s="55" t="s">
        <v>99</v>
      </c>
      <c r="G4" s="56" t="s">
        <v>128</v>
      </c>
      <c r="H4" s="56" t="s">
        <v>129</v>
      </c>
      <c r="I4" s="56" t="s">
        <v>130</v>
      </c>
      <c r="J4" s="56" t="s">
        <v>131</v>
      </c>
      <c r="K4" s="56" t="s">
        <v>132</v>
      </c>
      <c r="L4" s="56" t="s">
        <v>133</v>
      </c>
      <c r="M4" s="56" t="s">
        <v>118</v>
      </c>
      <c r="N4" s="56" t="s">
        <v>134</v>
      </c>
      <c r="O4" s="56" t="s">
        <v>116</v>
      </c>
      <c r="P4" s="56" t="s">
        <v>120</v>
      </c>
      <c r="Q4" s="56" t="s">
        <v>119</v>
      </c>
      <c r="R4" s="56" t="s">
        <v>135</v>
      </c>
      <c r="S4" s="56" t="s">
        <v>136</v>
      </c>
      <c r="T4" s="56" t="s">
        <v>137</v>
      </c>
      <c r="U4" s="56" t="s">
        <v>123</v>
      </c>
    </row>
    <row r="5" spans="1:21" ht="13.5" customHeight="1">
      <c r="A5" s="55" t="s">
        <v>100</v>
      </c>
      <c r="B5" s="55" t="s">
        <v>101</v>
      </c>
      <c r="C5" s="55" t="s">
        <v>102</v>
      </c>
      <c r="D5" s="57"/>
      <c r="E5" s="57"/>
      <c r="F5" s="57"/>
      <c r="G5" s="56"/>
      <c r="H5" s="56"/>
      <c r="I5" s="56"/>
      <c r="J5" s="56"/>
      <c r="K5" s="56"/>
      <c r="L5" s="56"/>
      <c r="M5" s="56"/>
      <c r="N5" s="56"/>
      <c r="O5" s="56"/>
      <c r="P5" s="56"/>
      <c r="Q5" s="56"/>
      <c r="R5" s="56"/>
      <c r="S5" s="56"/>
      <c r="T5" s="56"/>
      <c r="U5" s="56"/>
    </row>
    <row r="6" spans="1:21" ht="18" customHeight="1">
      <c r="A6" s="58"/>
      <c r="B6" s="58"/>
      <c r="C6" s="58"/>
      <c r="D6" s="58"/>
      <c r="E6" s="58"/>
      <c r="F6" s="58"/>
      <c r="G6" s="56"/>
      <c r="H6" s="56"/>
      <c r="I6" s="56"/>
      <c r="J6" s="56"/>
      <c r="K6" s="56"/>
      <c r="L6" s="56"/>
      <c r="M6" s="56"/>
      <c r="N6" s="56"/>
      <c r="O6" s="56"/>
      <c r="P6" s="56"/>
      <c r="Q6" s="56"/>
      <c r="R6" s="56"/>
      <c r="S6" s="56"/>
      <c r="T6" s="56"/>
      <c r="U6" s="56"/>
    </row>
    <row r="7" spans="1:21" ht="30" customHeight="1">
      <c r="A7" s="59"/>
      <c r="B7" s="59"/>
      <c r="C7" s="59"/>
      <c r="D7" s="59"/>
      <c r="E7" s="59" t="s">
        <v>81</v>
      </c>
      <c r="F7" s="60">
        <f aca="true" t="shared" si="0" ref="F7:O7">F8</f>
        <v>429.64000000000004</v>
      </c>
      <c r="G7" s="60">
        <f t="shared" si="0"/>
        <v>295.91</v>
      </c>
      <c r="H7" s="60">
        <f t="shared" si="0"/>
        <v>82.5</v>
      </c>
      <c r="I7" s="60">
        <f t="shared" si="0"/>
        <v>0</v>
      </c>
      <c r="J7" s="60">
        <f t="shared" si="0"/>
        <v>0</v>
      </c>
      <c r="K7" s="60">
        <f t="shared" si="0"/>
        <v>0</v>
      </c>
      <c r="L7" s="60">
        <f t="shared" si="0"/>
        <v>0</v>
      </c>
      <c r="M7" s="60">
        <f t="shared" si="0"/>
        <v>0</v>
      </c>
      <c r="N7" s="60">
        <f t="shared" si="0"/>
        <v>0</v>
      </c>
      <c r="O7" s="60">
        <f t="shared" si="0"/>
        <v>51.23</v>
      </c>
      <c r="P7" s="59"/>
      <c r="Q7" s="59"/>
      <c r="R7" s="59"/>
      <c r="S7" s="59"/>
      <c r="T7" s="59"/>
      <c r="U7" s="59"/>
    </row>
    <row r="8" spans="1:21" ht="30" customHeight="1">
      <c r="A8" s="61" t="str">
        <f>'15.一般-工资福利'!A8</f>
        <v>201</v>
      </c>
      <c r="B8" s="61"/>
      <c r="C8" s="61"/>
      <c r="D8" s="62" t="s">
        <v>93</v>
      </c>
      <c r="E8" s="61" t="str">
        <f>'15.一般-工资福利'!E8</f>
        <v>县政协（一般公共服务支出）</v>
      </c>
      <c r="F8" s="60">
        <f>F9</f>
        <v>429.64000000000004</v>
      </c>
      <c r="G8" s="60">
        <f aca="true" t="shared" si="1" ref="G8:U8">G9</f>
        <v>295.91</v>
      </c>
      <c r="H8" s="60">
        <f t="shared" si="1"/>
        <v>82.5</v>
      </c>
      <c r="I8" s="60">
        <f t="shared" si="1"/>
        <v>0</v>
      </c>
      <c r="J8" s="60">
        <f t="shared" si="1"/>
        <v>0</v>
      </c>
      <c r="K8" s="60">
        <f t="shared" si="1"/>
        <v>0</v>
      </c>
      <c r="L8" s="60">
        <f t="shared" si="1"/>
        <v>0</v>
      </c>
      <c r="M8" s="60">
        <f t="shared" si="1"/>
        <v>0</v>
      </c>
      <c r="N8" s="60">
        <f t="shared" si="1"/>
        <v>0</v>
      </c>
      <c r="O8" s="60">
        <f t="shared" si="1"/>
        <v>51.23</v>
      </c>
      <c r="P8" s="63">
        <f t="shared" si="1"/>
        <v>0</v>
      </c>
      <c r="Q8" s="63">
        <f t="shared" si="1"/>
        <v>0</v>
      </c>
      <c r="R8" s="63">
        <f t="shared" si="1"/>
        <v>0</v>
      </c>
      <c r="S8" s="63">
        <f t="shared" si="1"/>
        <v>0</v>
      </c>
      <c r="T8" s="63">
        <f t="shared" si="1"/>
        <v>0</v>
      </c>
      <c r="U8" s="63">
        <f t="shared" si="1"/>
        <v>0</v>
      </c>
    </row>
    <row r="9" spans="1:21" ht="30" customHeight="1">
      <c r="A9" s="61" t="str">
        <f>'15.一般-工资福利'!A9</f>
        <v>201</v>
      </c>
      <c r="B9" s="61" t="str">
        <f>'15.一般-工资福利'!B9</f>
        <v>02</v>
      </c>
      <c r="C9" s="61"/>
      <c r="D9" s="62" t="s">
        <v>93</v>
      </c>
      <c r="E9" s="61" t="str">
        <f>'15.一般-工资福利'!E9</f>
        <v>政协事务</v>
      </c>
      <c r="F9" s="60">
        <f>F10+F11</f>
        <v>429.64000000000004</v>
      </c>
      <c r="G9" s="60">
        <f aca="true" t="shared" si="2" ref="G9:U9">G10+G11</f>
        <v>295.91</v>
      </c>
      <c r="H9" s="60">
        <f t="shared" si="2"/>
        <v>82.5</v>
      </c>
      <c r="I9" s="60">
        <f t="shared" si="2"/>
        <v>0</v>
      </c>
      <c r="J9" s="60">
        <f t="shared" si="2"/>
        <v>0</v>
      </c>
      <c r="K9" s="60">
        <f t="shared" si="2"/>
        <v>0</v>
      </c>
      <c r="L9" s="60">
        <f t="shared" si="2"/>
        <v>0</v>
      </c>
      <c r="M9" s="60">
        <f t="shared" si="2"/>
        <v>0</v>
      </c>
      <c r="N9" s="60">
        <f t="shared" si="2"/>
        <v>0</v>
      </c>
      <c r="O9" s="60">
        <f t="shared" si="2"/>
        <v>51.23</v>
      </c>
      <c r="P9" s="63">
        <f t="shared" si="2"/>
        <v>0</v>
      </c>
      <c r="Q9" s="63">
        <f t="shared" si="2"/>
        <v>0</v>
      </c>
      <c r="R9" s="63">
        <f t="shared" si="2"/>
        <v>0</v>
      </c>
      <c r="S9" s="63">
        <f t="shared" si="2"/>
        <v>0</v>
      </c>
      <c r="T9" s="63">
        <f t="shared" si="2"/>
        <v>0</v>
      </c>
      <c r="U9" s="63">
        <f t="shared" si="2"/>
        <v>0</v>
      </c>
    </row>
    <row r="10" spans="1:21" s="28" customFormat="1" ht="30" customHeight="1">
      <c r="A10" s="61" t="str">
        <f>'15.一般-工资福利'!A10</f>
        <v>201</v>
      </c>
      <c r="B10" s="61" t="str">
        <f>'15.一般-工资福利'!B10</f>
        <v>02</v>
      </c>
      <c r="C10" s="61" t="str">
        <f>'15.一般-工资福利'!C10</f>
        <v>01</v>
      </c>
      <c r="D10" s="62" t="str">
        <f>'26.经费拨款'!D10</f>
        <v>016001</v>
      </c>
      <c r="E10" s="61" t="str">
        <f>'15.一般-工资福利'!E10</f>
        <v>行政运行</v>
      </c>
      <c r="F10" s="60">
        <f>SUM(G10:U10)</f>
        <v>409.84000000000003</v>
      </c>
      <c r="G10" s="60">
        <f>'26.经费拨款'!H10</f>
        <v>295.91</v>
      </c>
      <c r="H10" s="60">
        <f>'26.经费拨款'!I10</f>
        <v>62.7</v>
      </c>
      <c r="I10" s="60"/>
      <c r="J10" s="60"/>
      <c r="K10" s="60"/>
      <c r="L10" s="60"/>
      <c r="M10" s="60"/>
      <c r="N10" s="60"/>
      <c r="O10" s="60">
        <f>'26.经费拨款'!J10</f>
        <v>51.23</v>
      </c>
      <c r="P10" s="64"/>
      <c r="Q10" s="64"/>
      <c r="R10" s="64"/>
      <c r="S10" s="64"/>
      <c r="T10" s="64"/>
      <c r="U10" s="64"/>
    </row>
    <row r="11" spans="1:21" ht="30" customHeight="1">
      <c r="A11" s="62" t="str">
        <f>'26.经费拨款'!A11</f>
        <v>201</v>
      </c>
      <c r="B11" s="62" t="str">
        <f>'26.经费拨款'!B11</f>
        <v>02</v>
      </c>
      <c r="C11" s="62" t="str">
        <f>'26.经费拨款'!C11</f>
        <v>04</v>
      </c>
      <c r="D11" s="62" t="str">
        <f>'26.经费拨款'!D11</f>
        <v>016001</v>
      </c>
      <c r="E11" s="62" t="str">
        <f>'26.经费拨款'!E11</f>
        <v>政协会议</v>
      </c>
      <c r="F11" s="60">
        <f>SUM(G11:U11)</f>
        <v>19.8</v>
      </c>
      <c r="G11" s="60"/>
      <c r="H11" s="60">
        <f>'26.经费拨款'!L11</f>
        <v>19.8</v>
      </c>
      <c r="I11" s="60">
        <f>'26.经费拨款'!Q11</f>
        <v>0</v>
      </c>
      <c r="J11" s="60"/>
      <c r="K11" s="60"/>
      <c r="L11" s="60"/>
      <c r="M11" s="60"/>
      <c r="N11" s="60"/>
      <c r="O11" s="60"/>
      <c r="P11" s="65"/>
      <c r="Q11" s="65"/>
      <c r="R11" s="65"/>
      <c r="S11" s="65"/>
      <c r="T11" s="65"/>
      <c r="U11" s="65"/>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F6" sqref="F6"/>
    </sheetView>
  </sheetViews>
  <sheetFormatPr defaultColWidth="6.875" defaultRowHeight="12.75" customHeight="1"/>
  <cols>
    <col min="1" max="1" width="8.75390625" style="29" customWidth="1"/>
    <col min="2" max="2" width="16.625" style="29" customWidth="1"/>
    <col min="3" max="3" width="9.50390625" style="29" customWidth="1"/>
    <col min="4" max="4" width="9.25390625" style="29" customWidth="1"/>
    <col min="5" max="5" width="10.625" style="29" customWidth="1"/>
    <col min="6" max="7" width="23.625" style="29" customWidth="1"/>
    <col min="8" max="8" width="23.50390625" style="29" customWidth="1"/>
    <col min="9" max="9" width="20.625" style="29" customWidth="1"/>
    <col min="10" max="10" width="8.75390625" style="29" customWidth="1"/>
    <col min="11" max="16384" width="6.875" style="29" customWidth="1"/>
  </cols>
  <sheetData>
    <row r="1" spans="1:10" ht="18.75" customHeight="1">
      <c r="A1" s="30"/>
      <c r="B1" s="30"/>
      <c r="C1" s="30"/>
      <c r="D1" s="30"/>
      <c r="E1" s="31"/>
      <c r="F1" s="30"/>
      <c r="G1" s="30"/>
      <c r="H1" s="30"/>
      <c r="I1" s="30" t="s">
        <v>283</v>
      </c>
      <c r="J1" s="30"/>
    </row>
    <row r="2" spans="1:10" ht="18.75" customHeight="1">
      <c r="A2" s="32" t="s">
        <v>284</v>
      </c>
      <c r="B2" s="32"/>
      <c r="C2" s="32"/>
      <c r="D2" s="32"/>
      <c r="E2" s="32"/>
      <c r="F2" s="32"/>
      <c r="G2" s="32"/>
      <c r="H2" s="32"/>
      <c r="I2" s="32"/>
      <c r="J2" s="30"/>
    </row>
    <row r="3" spans="1:9" ht="18.75" customHeight="1">
      <c r="A3" s="6" t="str">
        <f>'21.项目明细表'!A3</f>
        <v>部门：中国人民政治协商会议湖南省岳阳县委员会</v>
      </c>
      <c r="B3" s="6"/>
      <c r="C3" s="6"/>
      <c r="D3" s="6"/>
      <c r="E3" s="6"/>
      <c r="F3" s="7"/>
      <c r="I3" s="48" t="s">
        <v>78</v>
      </c>
    </row>
    <row r="4" spans="1:10" ht="32.25" customHeight="1">
      <c r="A4" s="33" t="s">
        <v>126</v>
      </c>
      <c r="B4" s="34" t="s">
        <v>80</v>
      </c>
      <c r="C4" s="35" t="s">
        <v>285</v>
      </c>
      <c r="D4" s="36"/>
      <c r="E4" s="37"/>
      <c r="F4" s="36" t="s">
        <v>286</v>
      </c>
      <c r="G4" s="35" t="s">
        <v>287</v>
      </c>
      <c r="H4" s="35" t="s">
        <v>288</v>
      </c>
      <c r="I4" s="36"/>
      <c r="J4" s="30"/>
    </row>
    <row r="5" spans="1:10" ht="24.75" customHeight="1">
      <c r="A5" s="33"/>
      <c r="B5" s="34"/>
      <c r="C5" s="38" t="s">
        <v>289</v>
      </c>
      <c r="D5" s="39" t="s">
        <v>109</v>
      </c>
      <c r="E5" s="40" t="s">
        <v>110</v>
      </c>
      <c r="F5" s="36"/>
      <c r="G5" s="35"/>
      <c r="H5" s="41" t="s">
        <v>290</v>
      </c>
      <c r="I5" s="49" t="s">
        <v>291</v>
      </c>
      <c r="J5" s="30"/>
    </row>
    <row r="6" spans="1:10" ht="307.5" customHeight="1">
      <c r="A6" s="42" t="str">
        <f>'28.经费拨款(政府预算)'!D10</f>
        <v>016001</v>
      </c>
      <c r="B6" s="42" t="s">
        <v>233</v>
      </c>
      <c r="C6" s="43">
        <f>SUM(D6:E6)</f>
        <v>429.64000000000004</v>
      </c>
      <c r="D6" s="43">
        <f>'01.部门收支总表'!F6</f>
        <v>409.84000000000003</v>
      </c>
      <c r="E6" s="43">
        <f>'01.部门收支总表'!F10</f>
        <v>19.8</v>
      </c>
      <c r="F6" s="44" t="s">
        <v>292</v>
      </c>
      <c r="G6" s="45" t="s">
        <v>293</v>
      </c>
      <c r="H6" s="45" t="s">
        <v>293</v>
      </c>
      <c r="I6" s="50" t="s">
        <v>294</v>
      </c>
      <c r="J6" s="46"/>
    </row>
    <row r="7" spans="1:10" ht="49.5" customHeight="1">
      <c r="A7" s="46"/>
      <c r="B7" s="46"/>
      <c r="C7" s="46"/>
      <c r="D7" s="46"/>
      <c r="E7" s="47"/>
      <c r="F7" s="46"/>
      <c r="G7" s="46"/>
      <c r="H7" s="46"/>
      <c r="I7" s="46"/>
      <c r="J7" s="30"/>
    </row>
    <row r="8" spans="1:10" ht="18.75" customHeight="1">
      <c r="A8" s="30"/>
      <c r="B8" s="46"/>
      <c r="C8" s="46"/>
      <c r="D8" s="46"/>
      <c r="E8" s="31"/>
      <c r="F8" s="30"/>
      <c r="G8" s="30"/>
      <c r="H8" s="46"/>
      <c r="I8" s="46"/>
      <c r="J8" s="30"/>
    </row>
    <row r="9" spans="1:10" ht="18.75" customHeight="1">
      <c r="A9" s="30"/>
      <c r="B9" s="46"/>
      <c r="C9" s="46"/>
      <c r="D9" s="46"/>
      <c r="E9" s="47"/>
      <c r="F9" s="30"/>
      <c r="G9" s="30"/>
      <c r="H9" s="30"/>
      <c r="I9" s="30"/>
      <c r="J9" s="30"/>
    </row>
    <row r="10" spans="1:10" ht="18.75" customHeight="1">
      <c r="A10" s="30"/>
      <c r="B10" s="46"/>
      <c r="C10" s="30"/>
      <c r="D10" s="46"/>
      <c r="E10" s="31"/>
      <c r="F10" s="30"/>
      <c r="G10" s="30"/>
      <c r="H10" s="46"/>
      <c r="I10" s="46"/>
      <c r="J10" s="30"/>
    </row>
    <row r="11" spans="1:10" ht="18.75" customHeight="1">
      <c r="A11" s="30"/>
      <c r="B11" s="30"/>
      <c r="C11" s="46"/>
      <c r="D11" s="46"/>
      <c r="E11" s="31"/>
      <c r="F11" s="30"/>
      <c r="G11" s="30"/>
      <c r="H11" s="30"/>
      <c r="I11" s="30"/>
      <c r="J11" s="30"/>
    </row>
    <row r="12" spans="1:10" ht="18.75" customHeight="1">
      <c r="A12" s="30"/>
      <c r="B12" s="30"/>
      <c r="C12" s="46"/>
      <c r="D12" s="46"/>
      <c r="E12" s="47"/>
      <c r="F12" s="30"/>
      <c r="G12" s="46"/>
      <c r="H12" s="46"/>
      <c r="I12" s="30"/>
      <c r="J12" s="30"/>
    </row>
    <row r="13" spans="1:10" ht="18.75" customHeight="1">
      <c r="A13" s="30"/>
      <c r="B13" s="30"/>
      <c r="C13" s="30"/>
      <c r="D13" s="30"/>
      <c r="E13" s="31"/>
      <c r="F13" s="30"/>
      <c r="G13" s="30"/>
      <c r="H13" s="30"/>
      <c r="I13" s="30"/>
      <c r="J13" s="30"/>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E10" sqref="E10"/>
    </sheetView>
  </sheetViews>
  <sheetFormatPr defaultColWidth="6.875" defaultRowHeight="22.5" customHeight="1"/>
  <cols>
    <col min="1" max="3" width="3.375" style="504" customWidth="1"/>
    <col min="4" max="4" width="7.375" style="504" customWidth="1"/>
    <col min="5" max="5" width="21.75390625" style="504" customWidth="1"/>
    <col min="6" max="6" width="12.50390625" style="504" customWidth="1"/>
    <col min="7" max="7" width="11.625" style="504" customWidth="1"/>
    <col min="8" max="16" width="10.50390625" style="504" customWidth="1"/>
    <col min="17" max="247" width="6.75390625" style="504" customWidth="1"/>
    <col min="248" max="16384" width="6.875" style="505" customWidth="1"/>
  </cols>
  <sheetData>
    <row r="1" spans="2:247" ht="22.5" customHeight="1">
      <c r="B1" s="506"/>
      <c r="C1" s="506"/>
      <c r="D1" s="506"/>
      <c r="E1" s="506"/>
      <c r="F1" s="506"/>
      <c r="G1" s="506"/>
      <c r="H1" s="506"/>
      <c r="I1" s="506"/>
      <c r="J1" s="506"/>
      <c r="K1" s="506"/>
      <c r="L1" s="506"/>
      <c r="P1" s="523"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507" t="s">
        <v>96</v>
      </c>
      <c r="B2" s="507"/>
      <c r="C2" s="507"/>
      <c r="D2" s="507"/>
      <c r="E2" s="507"/>
      <c r="F2" s="507"/>
      <c r="G2" s="507"/>
      <c r="H2" s="507"/>
      <c r="I2" s="507"/>
      <c r="J2" s="507"/>
      <c r="K2" s="507"/>
      <c r="L2" s="507"/>
      <c r="M2" s="507"/>
      <c r="N2" s="507"/>
      <c r="O2" s="507"/>
      <c r="P2" s="507"/>
      <c r="Q2" s="53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508" t="s">
        <v>2</v>
      </c>
      <c r="B3" s="508"/>
      <c r="C3" s="509"/>
      <c r="D3" s="510"/>
      <c r="E3" s="511"/>
      <c r="F3" s="512"/>
      <c r="G3" s="513"/>
      <c r="H3" s="513"/>
      <c r="I3" s="513"/>
      <c r="J3" s="512"/>
      <c r="K3" s="512"/>
      <c r="L3" s="512"/>
      <c r="O3" s="524" t="s">
        <v>78</v>
      </c>
      <c r="P3" s="524"/>
      <c r="Q3" s="51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22" t="s">
        <v>97</v>
      </c>
      <c r="B4" s="422"/>
      <c r="C4" s="422"/>
      <c r="D4" s="450" t="s">
        <v>79</v>
      </c>
      <c r="E4" s="514" t="s">
        <v>98</v>
      </c>
      <c r="F4" s="515" t="s">
        <v>99</v>
      </c>
      <c r="G4" s="516" t="s">
        <v>82</v>
      </c>
      <c r="H4" s="516"/>
      <c r="I4" s="516"/>
      <c r="J4" s="450" t="s">
        <v>83</v>
      </c>
      <c r="K4" s="450" t="s">
        <v>84</v>
      </c>
      <c r="L4" s="450" t="s">
        <v>85</v>
      </c>
      <c r="M4" s="450" t="s">
        <v>86</v>
      </c>
      <c r="N4" s="450" t="s">
        <v>87</v>
      </c>
      <c r="O4" s="525" t="s">
        <v>88</v>
      </c>
      <c r="P4" s="526" t="s">
        <v>89</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50" t="s">
        <v>100</v>
      </c>
      <c r="B5" s="450" t="s">
        <v>101</v>
      </c>
      <c r="C5" s="450" t="s">
        <v>102</v>
      </c>
      <c r="D5" s="450"/>
      <c r="E5" s="514"/>
      <c r="F5" s="450"/>
      <c r="G5" s="450" t="s">
        <v>90</v>
      </c>
      <c r="H5" s="450" t="s">
        <v>91</v>
      </c>
      <c r="I5" s="450" t="s">
        <v>92</v>
      </c>
      <c r="J5" s="450"/>
      <c r="K5" s="450"/>
      <c r="L5" s="450"/>
      <c r="M5" s="450"/>
      <c r="N5" s="450"/>
      <c r="O5" s="527"/>
      <c r="P5" s="52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39"/>
      <c r="B6" s="439"/>
      <c r="C6" s="439"/>
      <c r="D6" s="439"/>
      <c r="E6" s="439" t="s">
        <v>81</v>
      </c>
      <c r="F6" s="517">
        <v>485.94000000000005</v>
      </c>
      <c r="G6" s="517">
        <v>485.94000000000005</v>
      </c>
      <c r="H6" s="517">
        <v>485.94000000000005</v>
      </c>
      <c r="I6" s="517"/>
      <c r="J6" s="517"/>
      <c r="K6" s="517"/>
      <c r="L6" s="517"/>
      <c r="M6" s="517"/>
      <c r="N6" s="517"/>
      <c r="O6" s="529"/>
      <c r="P6" s="530"/>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56" s="28" customFormat="1" ht="24">
      <c r="A7" s="439" t="str">
        <f>'15.一般-工资福利'!A8</f>
        <v>201</v>
      </c>
      <c r="B7" s="421"/>
      <c r="C7" s="439"/>
      <c r="D7" s="421" t="s">
        <v>93</v>
      </c>
      <c r="E7" s="439" t="s">
        <v>103</v>
      </c>
      <c r="F7" s="518">
        <f>F8</f>
        <v>429.64000000000004</v>
      </c>
      <c r="G7" s="518">
        <f aca="true" t="shared" si="0" ref="G7:P7">G8</f>
        <v>429.64000000000004</v>
      </c>
      <c r="H7" s="518">
        <f t="shared" si="0"/>
        <v>429.64000000000004</v>
      </c>
      <c r="I7" s="518">
        <f t="shared" si="0"/>
        <v>0</v>
      </c>
      <c r="J7" s="518">
        <f t="shared" si="0"/>
        <v>0</v>
      </c>
      <c r="K7" s="518">
        <f t="shared" si="0"/>
        <v>0</v>
      </c>
      <c r="L7" s="518">
        <f t="shared" si="0"/>
        <v>0</v>
      </c>
      <c r="M7" s="518">
        <f t="shared" si="0"/>
        <v>0</v>
      </c>
      <c r="N7" s="518">
        <f t="shared" si="0"/>
        <v>0</v>
      </c>
      <c r="O7" s="518">
        <f t="shared" si="0"/>
        <v>0</v>
      </c>
      <c r="P7" s="518">
        <f t="shared" si="0"/>
        <v>0</v>
      </c>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2"/>
      <c r="DV7" s="522"/>
      <c r="DW7" s="522"/>
      <c r="DX7" s="522"/>
      <c r="DY7" s="522"/>
      <c r="DZ7" s="522"/>
      <c r="EA7" s="522"/>
      <c r="EB7" s="522"/>
      <c r="EC7" s="522"/>
      <c r="ED7" s="522"/>
      <c r="EE7" s="522"/>
      <c r="EF7" s="522"/>
      <c r="EG7" s="522"/>
      <c r="EH7" s="522"/>
      <c r="EI7" s="522"/>
      <c r="EJ7" s="522"/>
      <c r="EK7" s="522"/>
      <c r="EL7" s="522"/>
      <c r="EM7" s="522"/>
      <c r="EN7" s="522"/>
      <c r="EO7" s="522"/>
      <c r="EP7" s="522"/>
      <c r="EQ7" s="522"/>
      <c r="ER7" s="522"/>
      <c r="ES7" s="522"/>
      <c r="ET7" s="522"/>
      <c r="EU7" s="522"/>
      <c r="EV7" s="522"/>
      <c r="EW7" s="522"/>
      <c r="EX7" s="522"/>
      <c r="EY7" s="522"/>
      <c r="EZ7" s="522"/>
      <c r="FA7" s="522"/>
      <c r="FB7" s="522"/>
      <c r="FC7" s="522"/>
      <c r="FD7" s="522"/>
      <c r="FE7" s="522"/>
      <c r="FF7" s="522"/>
      <c r="FG7" s="522"/>
      <c r="FH7" s="522"/>
      <c r="FI7" s="522"/>
      <c r="FJ7" s="522"/>
      <c r="FK7" s="522"/>
      <c r="FL7" s="522"/>
      <c r="FM7" s="522"/>
      <c r="FN7" s="522"/>
      <c r="FO7" s="522"/>
      <c r="FP7" s="522"/>
      <c r="FQ7" s="522"/>
      <c r="FR7" s="522"/>
      <c r="FS7" s="522"/>
      <c r="FT7" s="522"/>
      <c r="FU7" s="522"/>
      <c r="FV7" s="522"/>
      <c r="FW7" s="522"/>
      <c r="FX7" s="522"/>
      <c r="FY7" s="522"/>
      <c r="FZ7" s="522"/>
      <c r="GA7" s="522"/>
      <c r="GB7" s="522"/>
      <c r="GC7" s="522"/>
      <c r="GD7" s="522"/>
      <c r="GE7" s="522"/>
      <c r="GF7" s="522"/>
      <c r="GG7" s="522"/>
      <c r="GH7" s="522"/>
      <c r="GI7" s="522"/>
      <c r="GJ7" s="522"/>
      <c r="GK7" s="522"/>
      <c r="GL7" s="522"/>
      <c r="GM7" s="522"/>
      <c r="GN7" s="522"/>
      <c r="GO7" s="522"/>
      <c r="GP7" s="522"/>
      <c r="GQ7" s="522"/>
      <c r="GR7" s="522"/>
      <c r="GS7" s="522"/>
      <c r="GT7" s="522"/>
      <c r="GU7" s="522"/>
      <c r="GV7" s="522"/>
      <c r="GW7" s="522"/>
      <c r="GX7" s="522"/>
      <c r="GY7" s="522"/>
      <c r="GZ7" s="522"/>
      <c r="HA7" s="522"/>
      <c r="HB7" s="522"/>
      <c r="HC7" s="522"/>
      <c r="HD7" s="522"/>
      <c r="HE7" s="522"/>
      <c r="HF7" s="522"/>
      <c r="HG7" s="522"/>
      <c r="HH7" s="522"/>
      <c r="HI7" s="522"/>
      <c r="HJ7" s="522"/>
      <c r="HK7" s="522"/>
      <c r="HL7" s="522"/>
      <c r="HM7" s="522"/>
      <c r="HN7" s="522"/>
      <c r="HO7" s="522"/>
      <c r="HP7" s="522"/>
      <c r="HQ7" s="522"/>
      <c r="HR7" s="522"/>
      <c r="HS7" s="522"/>
      <c r="HT7" s="522"/>
      <c r="HU7" s="522"/>
      <c r="HV7" s="522"/>
      <c r="HW7" s="522"/>
      <c r="HX7" s="522"/>
      <c r="HY7" s="522"/>
      <c r="HZ7" s="522"/>
      <c r="IA7" s="522"/>
      <c r="IB7" s="522"/>
      <c r="IC7" s="522"/>
      <c r="ID7" s="522"/>
      <c r="IE7" s="522"/>
      <c r="IF7" s="522"/>
      <c r="IG7" s="522"/>
      <c r="IH7" s="522"/>
      <c r="II7" s="522"/>
      <c r="IJ7" s="522"/>
      <c r="IK7" s="522"/>
      <c r="IL7" s="522"/>
      <c r="IM7" s="522"/>
      <c r="IN7" s="503"/>
      <c r="IO7" s="503"/>
      <c r="IP7" s="503"/>
      <c r="IQ7" s="503"/>
      <c r="IR7" s="503"/>
      <c r="IS7" s="503"/>
      <c r="IT7" s="503"/>
      <c r="IU7" s="503"/>
      <c r="IV7" s="503"/>
    </row>
    <row r="8" spans="1:256" s="28" customFormat="1" ht="22.5" customHeight="1">
      <c r="A8" s="439" t="str">
        <f>'15.一般-工资福利'!A9</f>
        <v>201</v>
      </c>
      <c r="B8" s="519" t="s">
        <v>104</v>
      </c>
      <c r="C8" s="439"/>
      <c r="D8" s="421" t="s">
        <v>93</v>
      </c>
      <c r="E8" s="439" t="str">
        <f>'15.一般-工资福利'!E9</f>
        <v>政协事务</v>
      </c>
      <c r="F8" s="518">
        <f>F9+F10</f>
        <v>429.64000000000004</v>
      </c>
      <c r="G8" s="518">
        <f aca="true" t="shared" si="1" ref="G8:P8">G9+G10</f>
        <v>429.64000000000004</v>
      </c>
      <c r="H8" s="518">
        <f t="shared" si="1"/>
        <v>429.64000000000004</v>
      </c>
      <c r="I8" s="518">
        <f t="shared" si="1"/>
        <v>0</v>
      </c>
      <c r="J8" s="518">
        <f t="shared" si="1"/>
        <v>0</v>
      </c>
      <c r="K8" s="518">
        <f t="shared" si="1"/>
        <v>0</v>
      </c>
      <c r="L8" s="518">
        <f t="shared" si="1"/>
        <v>0</v>
      </c>
      <c r="M8" s="518">
        <f t="shared" si="1"/>
        <v>0</v>
      </c>
      <c r="N8" s="518">
        <f t="shared" si="1"/>
        <v>0</v>
      </c>
      <c r="O8" s="518">
        <f t="shared" si="1"/>
        <v>0</v>
      </c>
      <c r="P8" s="518">
        <f t="shared" si="1"/>
        <v>0</v>
      </c>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2"/>
      <c r="CW8" s="522"/>
      <c r="CX8" s="522"/>
      <c r="CY8" s="522"/>
      <c r="CZ8" s="522"/>
      <c r="DA8" s="522"/>
      <c r="DB8" s="522"/>
      <c r="DC8" s="522"/>
      <c r="DD8" s="522"/>
      <c r="DE8" s="522"/>
      <c r="DF8" s="522"/>
      <c r="DG8" s="522"/>
      <c r="DH8" s="522"/>
      <c r="DI8" s="522"/>
      <c r="DJ8" s="522"/>
      <c r="DK8" s="522"/>
      <c r="DL8" s="522"/>
      <c r="DM8" s="522"/>
      <c r="DN8" s="522"/>
      <c r="DO8" s="522"/>
      <c r="DP8" s="522"/>
      <c r="DQ8" s="522"/>
      <c r="DR8" s="522"/>
      <c r="DS8" s="522"/>
      <c r="DT8" s="522"/>
      <c r="DU8" s="522"/>
      <c r="DV8" s="522"/>
      <c r="DW8" s="522"/>
      <c r="DX8" s="522"/>
      <c r="DY8" s="522"/>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2"/>
      <c r="GD8" s="522"/>
      <c r="GE8" s="522"/>
      <c r="GF8" s="522"/>
      <c r="GG8" s="522"/>
      <c r="GH8" s="522"/>
      <c r="GI8" s="522"/>
      <c r="GJ8" s="522"/>
      <c r="GK8" s="522"/>
      <c r="GL8" s="522"/>
      <c r="GM8" s="522"/>
      <c r="GN8" s="522"/>
      <c r="GO8" s="522"/>
      <c r="GP8" s="522"/>
      <c r="GQ8" s="522"/>
      <c r="GR8" s="522"/>
      <c r="GS8" s="522"/>
      <c r="GT8" s="522"/>
      <c r="GU8" s="522"/>
      <c r="GV8" s="522"/>
      <c r="GW8" s="522"/>
      <c r="GX8" s="522"/>
      <c r="GY8" s="522"/>
      <c r="GZ8" s="522"/>
      <c r="HA8" s="522"/>
      <c r="HB8" s="522"/>
      <c r="HC8" s="522"/>
      <c r="HD8" s="522"/>
      <c r="HE8" s="522"/>
      <c r="HF8" s="522"/>
      <c r="HG8" s="522"/>
      <c r="HH8" s="522"/>
      <c r="HI8" s="522"/>
      <c r="HJ8" s="522"/>
      <c r="HK8" s="522"/>
      <c r="HL8" s="522"/>
      <c r="HM8" s="522"/>
      <c r="HN8" s="522"/>
      <c r="HO8" s="522"/>
      <c r="HP8" s="522"/>
      <c r="HQ8" s="522"/>
      <c r="HR8" s="522"/>
      <c r="HS8" s="522"/>
      <c r="HT8" s="522"/>
      <c r="HU8" s="522"/>
      <c r="HV8" s="522"/>
      <c r="HW8" s="522"/>
      <c r="HX8" s="522"/>
      <c r="HY8" s="522"/>
      <c r="HZ8" s="522"/>
      <c r="IA8" s="522"/>
      <c r="IB8" s="522"/>
      <c r="IC8" s="522"/>
      <c r="ID8" s="522"/>
      <c r="IE8" s="522"/>
      <c r="IF8" s="522"/>
      <c r="IG8" s="522"/>
      <c r="IH8" s="522"/>
      <c r="II8" s="522"/>
      <c r="IJ8" s="522"/>
      <c r="IK8" s="522"/>
      <c r="IL8" s="522"/>
      <c r="IM8" s="522"/>
      <c r="IN8" s="503"/>
      <c r="IO8" s="503"/>
      <c r="IP8" s="503"/>
      <c r="IQ8" s="503"/>
      <c r="IR8" s="503"/>
      <c r="IS8" s="503"/>
      <c r="IT8" s="503"/>
      <c r="IU8" s="503"/>
      <c r="IV8" s="503"/>
    </row>
    <row r="9" spans="1:247" s="503" customFormat="1" ht="22.5" customHeight="1">
      <c r="A9" s="439" t="str">
        <f>'15.一般-工资福利'!A10</f>
        <v>201</v>
      </c>
      <c r="B9" s="439" t="str">
        <f>'15.一般-工资福利'!B10</f>
        <v>02</v>
      </c>
      <c r="C9" s="439" t="str">
        <f>'15.一般-工资福利'!C10</f>
        <v>01</v>
      </c>
      <c r="D9" s="421" t="s">
        <v>93</v>
      </c>
      <c r="E9" s="439" t="str">
        <f>'15.一般-工资福利'!E10</f>
        <v>行政运行</v>
      </c>
      <c r="F9" s="520">
        <f>SUM(H9:P9)</f>
        <v>409.84000000000003</v>
      </c>
      <c r="G9" s="520">
        <f>SUM(H9:I9)</f>
        <v>409.84000000000003</v>
      </c>
      <c r="H9" s="520">
        <f>'13.一般预算支出'!F10</f>
        <v>409.84000000000003</v>
      </c>
      <c r="I9" s="520">
        <f>'12.财政拨款收支总表'!B8</f>
        <v>0</v>
      </c>
      <c r="J9" s="520"/>
      <c r="K9" s="520"/>
      <c r="L9" s="520"/>
      <c r="M9" s="520"/>
      <c r="N9" s="520"/>
      <c r="O9" s="520"/>
      <c r="P9" s="520"/>
      <c r="Q9" s="522"/>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row>
    <row r="10" spans="1:247" ht="22.5" customHeight="1">
      <c r="A10" s="422" t="str">
        <f>MID('21.项目明细表'!A9,1,3)</f>
        <v>201</v>
      </c>
      <c r="B10" s="422" t="str">
        <f>MID('21.项目明细表'!A9,4,2)</f>
        <v>02</v>
      </c>
      <c r="C10" s="422" t="str">
        <f>MID('21.项目明细表'!A9,6,2)</f>
        <v>04</v>
      </c>
      <c r="D10" s="421" t="s">
        <v>93</v>
      </c>
      <c r="E10" s="521" t="str">
        <f>'21.项目明细表'!B9</f>
        <v>政协会议</v>
      </c>
      <c r="F10" s="520">
        <f>SUM(H10:P10)</f>
        <v>19.8</v>
      </c>
      <c r="G10" s="520">
        <f>SUM(H10:I10)</f>
        <v>19.8</v>
      </c>
      <c r="H10" s="520">
        <f>'13.一般预算支出'!F11</f>
        <v>19.8</v>
      </c>
      <c r="I10" s="531"/>
      <c r="J10" s="531"/>
      <c r="K10" s="531"/>
      <c r="L10" s="531"/>
      <c r="M10" s="531"/>
      <c r="N10" s="531"/>
      <c r="O10" s="531"/>
      <c r="P10" s="531"/>
      <c r="Q10" s="522"/>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522"/>
      <c r="B11" s="522"/>
      <c r="C11" s="522"/>
      <c r="D11" s="522"/>
      <c r="E11" s="522"/>
      <c r="F11" s="522"/>
      <c r="G11" s="522"/>
      <c r="H11" s="522"/>
      <c r="I11" s="522"/>
      <c r="J11" s="522"/>
      <c r="K11" s="522"/>
      <c r="L11" s="522"/>
      <c r="M11" s="522"/>
      <c r="N11" s="522"/>
      <c r="O11" s="522"/>
      <c r="P11" s="52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522"/>
      <c r="B12" s="522"/>
      <c r="C12" s="522"/>
      <c r="D12" s="522"/>
      <c r="E12" s="522"/>
      <c r="H12" s="522"/>
      <c r="I12" s="522"/>
      <c r="J12" s="522"/>
      <c r="K12" s="522"/>
      <c r="L12" s="522"/>
      <c r="M12" s="522"/>
      <c r="N12" s="522"/>
      <c r="O12" s="52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522"/>
      <c r="B13" s="522"/>
      <c r="C13" s="522"/>
      <c r="D13" s="522"/>
      <c r="E13" s="522"/>
      <c r="F13" s="522"/>
      <c r="H13" s="522"/>
      <c r="I13" s="522"/>
      <c r="J13" s="522"/>
      <c r="K13" s="522"/>
      <c r="L13" s="522"/>
      <c r="M13" s="522"/>
      <c r="N13" s="522"/>
      <c r="O13" s="522"/>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22.5" customHeight="1">
      <c r="B14" s="522"/>
      <c r="C14" s="522"/>
      <c r="D14" s="522"/>
      <c r="E14" s="522"/>
      <c r="H14" s="522"/>
      <c r="I14" s="522"/>
      <c r="J14" s="522"/>
      <c r="K14" s="522"/>
      <c r="L14" s="522"/>
      <c r="M14" s="522"/>
      <c r="N14" s="522"/>
      <c r="O14" s="52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3:247" ht="22.5" customHeight="1">
      <c r="C15" s="522"/>
      <c r="D15" s="522"/>
      <c r="E15" s="522"/>
      <c r="I15" s="522"/>
      <c r="L15" s="522"/>
      <c r="M15" s="522"/>
      <c r="N15" s="52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22.5" customHeight="1">
      <c r="D16" s="522"/>
      <c r="E16" s="522"/>
      <c r="M16" s="522"/>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5:247" ht="22.5" customHeight="1">
      <c r="E17" s="522"/>
      <c r="L17" s="522"/>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6"/>
  <sheetViews>
    <sheetView showGridLines="0" showZeros="0" workbookViewId="0" topLeftCell="A1">
      <selection activeCell="F11" sqref="F11"/>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295</v>
      </c>
      <c r="O1" s="3"/>
      <c r="P1"/>
      <c r="Q1"/>
      <c r="R1"/>
      <c r="S1"/>
    </row>
    <row r="2" spans="1:19" ht="18.75" customHeight="1">
      <c r="A2" s="5" t="s">
        <v>296</v>
      </c>
      <c r="B2" s="5"/>
      <c r="C2" s="5"/>
      <c r="D2" s="5"/>
      <c r="E2" s="5"/>
      <c r="F2" s="5"/>
      <c r="G2" s="5"/>
      <c r="H2" s="5"/>
      <c r="I2" s="5"/>
      <c r="J2" s="5"/>
      <c r="K2" s="5"/>
      <c r="L2" s="5"/>
      <c r="M2" s="5"/>
      <c r="N2" s="5"/>
      <c r="O2" s="3"/>
      <c r="P2"/>
      <c r="Q2"/>
      <c r="R2"/>
      <c r="S2"/>
    </row>
    <row r="3" spans="1:19" ht="18.75" customHeight="1">
      <c r="A3" s="6" t="str">
        <f>'21.项目明细表'!A3</f>
        <v>部门：中国人民政治协商会议湖南省岳阳县委员会</v>
      </c>
      <c r="B3" s="6"/>
      <c r="C3" s="6"/>
      <c r="D3" s="6"/>
      <c r="E3" s="6"/>
      <c r="F3" s="7"/>
      <c r="N3" s="22" t="s">
        <v>78</v>
      </c>
      <c r="P3"/>
      <c r="Q3"/>
      <c r="R3"/>
      <c r="S3"/>
    </row>
    <row r="4" spans="1:19" ht="32.25" customHeight="1">
      <c r="A4" s="8" t="s">
        <v>126</v>
      </c>
      <c r="B4" s="9" t="s">
        <v>80</v>
      </c>
      <c r="C4" s="10" t="s">
        <v>297</v>
      </c>
      <c r="D4" s="8" t="s">
        <v>298</v>
      </c>
      <c r="E4" s="8" t="s">
        <v>299</v>
      </c>
      <c r="F4" s="8"/>
      <c r="G4" s="8" t="s">
        <v>300</v>
      </c>
      <c r="H4" s="11" t="s">
        <v>301</v>
      </c>
      <c r="I4" s="8" t="s">
        <v>302</v>
      </c>
      <c r="J4" s="8" t="s">
        <v>303</v>
      </c>
      <c r="K4" s="8" t="s">
        <v>304</v>
      </c>
      <c r="L4" s="8" t="s">
        <v>305</v>
      </c>
      <c r="M4" s="8" t="s">
        <v>306</v>
      </c>
      <c r="N4" s="8" t="s">
        <v>307</v>
      </c>
      <c r="O4" s="3"/>
      <c r="P4"/>
      <c r="Q4"/>
      <c r="R4"/>
      <c r="S4"/>
    </row>
    <row r="5" spans="1:19" ht="24.75" customHeight="1">
      <c r="A5" s="8"/>
      <c r="B5" s="12"/>
      <c r="C5" s="10"/>
      <c r="D5" s="8"/>
      <c r="E5" s="8" t="s">
        <v>169</v>
      </c>
      <c r="F5" s="13" t="s">
        <v>308</v>
      </c>
      <c r="G5" s="8"/>
      <c r="H5" s="11"/>
      <c r="I5" s="8"/>
      <c r="J5" s="8"/>
      <c r="K5" s="8"/>
      <c r="L5" s="8"/>
      <c r="M5" s="8"/>
      <c r="N5" s="8"/>
      <c r="O5" s="3"/>
      <c r="P5"/>
      <c r="Q5"/>
      <c r="R5"/>
      <c r="S5"/>
    </row>
    <row r="6" spans="1:19" s="1" customFormat="1" ht="184.5" customHeight="1">
      <c r="A6" s="14" t="str">
        <f>'29.整体绩效'!A6</f>
        <v>016001</v>
      </c>
      <c r="B6" s="14" t="s">
        <v>233</v>
      </c>
      <c r="C6" s="14" t="str">
        <f>'21.项目明细表'!C9</f>
        <v>政协委员活动经费</v>
      </c>
      <c r="D6" s="15" t="s">
        <v>309</v>
      </c>
      <c r="E6" s="16">
        <f>F6</f>
        <v>19.8</v>
      </c>
      <c r="F6" s="17">
        <f>'21.项目明细表'!E9</f>
        <v>19.8</v>
      </c>
      <c r="G6" s="18" t="s">
        <v>310</v>
      </c>
      <c r="H6" s="19" t="s">
        <v>311</v>
      </c>
      <c r="I6" s="23" t="s">
        <v>312</v>
      </c>
      <c r="J6" s="24" t="s">
        <v>313</v>
      </c>
      <c r="K6" s="24" t="s">
        <v>314</v>
      </c>
      <c r="L6" s="25" t="s">
        <v>314</v>
      </c>
      <c r="M6" s="26" t="s">
        <v>314</v>
      </c>
      <c r="N6" s="27"/>
      <c r="O6" s="20"/>
      <c r="P6" s="28"/>
      <c r="Q6" s="28"/>
      <c r="R6" s="28"/>
      <c r="S6" s="28"/>
    </row>
    <row r="7" spans="1:19" ht="45" customHeight="1">
      <c r="A7" s="20"/>
      <c r="B7" s="20"/>
      <c r="C7" s="20"/>
      <c r="D7" s="20"/>
      <c r="E7" s="20"/>
      <c r="F7" s="20"/>
      <c r="G7" s="21"/>
      <c r="H7" s="20"/>
      <c r="I7" s="20"/>
      <c r="J7" s="20"/>
      <c r="K7" s="20"/>
      <c r="L7" s="20"/>
      <c r="M7" s="20"/>
      <c r="N7" s="20"/>
      <c r="O7" s="3"/>
      <c r="P7"/>
      <c r="Q7"/>
      <c r="R7"/>
      <c r="S7"/>
    </row>
    <row r="8" spans="1:19" ht="18.75" customHeight="1">
      <c r="A8" s="3"/>
      <c r="B8" s="3"/>
      <c r="C8" s="20"/>
      <c r="D8" s="20"/>
      <c r="E8" s="20"/>
      <c r="F8" s="20"/>
      <c r="G8" s="21"/>
      <c r="H8" s="20"/>
      <c r="I8" s="20"/>
      <c r="J8" s="20"/>
      <c r="K8" s="20"/>
      <c r="L8" s="20"/>
      <c r="M8" s="20"/>
      <c r="N8" s="20"/>
      <c r="O8" s="3"/>
      <c r="P8"/>
      <c r="Q8"/>
      <c r="R8"/>
      <c r="S8"/>
    </row>
    <row r="9" spans="1:19" ht="18.75" customHeight="1">
      <c r="A9" s="3"/>
      <c r="B9" s="3"/>
      <c r="C9" s="20"/>
      <c r="D9" s="20"/>
      <c r="E9" s="20"/>
      <c r="F9" s="20"/>
      <c r="G9" s="21"/>
      <c r="H9" s="3"/>
      <c r="I9" s="3"/>
      <c r="J9" s="3"/>
      <c r="K9" s="20"/>
      <c r="L9" s="3"/>
      <c r="M9" s="3"/>
      <c r="N9" s="3"/>
      <c r="O9" s="3"/>
      <c r="P9"/>
      <c r="Q9"/>
      <c r="R9"/>
      <c r="S9"/>
    </row>
    <row r="10" spans="1:19" ht="18.75" customHeight="1">
      <c r="A10" s="3"/>
      <c r="B10" s="3"/>
      <c r="C10" s="20"/>
      <c r="D10" s="20"/>
      <c r="E10" s="20"/>
      <c r="F10" s="20"/>
      <c r="G10" s="21"/>
      <c r="H10" s="3"/>
      <c r="I10" s="3"/>
      <c r="J10" s="3"/>
      <c r="K10" s="20"/>
      <c r="L10" s="3"/>
      <c r="M10" s="3"/>
      <c r="N10" s="20"/>
      <c r="O10" s="3"/>
      <c r="P10"/>
      <c r="Q10"/>
      <c r="R10"/>
      <c r="S10"/>
    </row>
    <row r="11" spans="1:19" ht="18.75" customHeight="1">
      <c r="A11" s="3"/>
      <c r="B11" s="3"/>
      <c r="C11" s="3"/>
      <c r="D11" s="20"/>
      <c r="E11" s="20"/>
      <c r="F11" s="20"/>
      <c r="G11" s="4"/>
      <c r="H11" s="3"/>
      <c r="I11" s="3"/>
      <c r="J11" s="3"/>
      <c r="K11" s="3"/>
      <c r="L11" s="3"/>
      <c r="M11" s="3"/>
      <c r="N11" s="3"/>
      <c r="O11" s="3"/>
      <c r="P11"/>
      <c r="Q11"/>
      <c r="R11"/>
      <c r="S11"/>
    </row>
    <row r="12" spans="1:19" ht="18.75" customHeight="1">
      <c r="A12" s="3"/>
      <c r="B12" s="3"/>
      <c r="C12" s="3"/>
      <c r="D12" s="3"/>
      <c r="E12" s="3"/>
      <c r="F12" s="3"/>
      <c r="G12" s="21"/>
      <c r="H12" s="3"/>
      <c r="I12" s="3"/>
      <c r="J12" s="3"/>
      <c r="K12" s="3"/>
      <c r="L12" s="3"/>
      <c r="M12" s="20"/>
      <c r="N12" s="3"/>
      <c r="O12" s="3"/>
      <c r="P12"/>
      <c r="Q12"/>
      <c r="R12"/>
      <c r="S12"/>
    </row>
    <row r="13" spans="1:19" ht="18.75" customHeight="1">
      <c r="A13" s="3"/>
      <c r="B13" s="3"/>
      <c r="C13" s="3"/>
      <c r="D13" s="3"/>
      <c r="E13" s="3"/>
      <c r="F13" s="3"/>
      <c r="G13" s="4"/>
      <c r="H13" s="3"/>
      <c r="I13" s="3"/>
      <c r="J13" s="3"/>
      <c r="K13" s="3"/>
      <c r="L13" s="3"/>
      <c r="M13" s="3"/>
      <c r="N13" s="3"/>
      <c r="O13" s="3"/>
      <c r="P13"/>
      <c r="Q13"/>
      <c r="R13"/>
      <c r="S13"/>
    </row>
    <row r="14" spans="1:19" ht="12.75" customHeight="1">
      <c r="A14"/>
      <c r="B14"/>
      <c r="C14"/>
      <c r="D14"/>
      <c r="E14"/>
      <c r="F14"/>
      <c r="G14"/>
      <c r="H14"/>
      <c r="I14"/>
      <c r="J14"/>
      <c r="K14"/>
      <c r="L14"/>
      <c r="M14"/>
      <c r="N14"/>
      <c r="O14"/>
      <c r="P14"/>
      <c r="Q14"/>
      <c r="R14"/>
      <c r="S14"/>
    </row>
    <row r="15" spans="12:19" ht="12.75" customHeight="1">
      <c r="L15" s="1"/>
      <c r="P15"/>
      <c r="Q15"/>
      <c r="R15"/>
      <c r="S15"/>
    </row>
    <row r="16" spans="1:19" ht="12.75" customHeight="1">
      <c r="A16"/>
      <c r="B16"/>
      <c r="C16"/>
      <c r="D16"/>
      <c r="E16"/>
      <c r="F16"/>
      <c r="G16"/>
      <c r="H16"/>
      <c r="I16"/>
      <c r="J16"/>
      <c r="K16"/>
      <c r="L16" s="1"/>
      <c r="M16"/>
      <c r="N16"/>
      <c r="O16"/>
      <c r="P16"/>
      <c r="Q16"/>
      <c r="R16"/>
      <c r="S16"/>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0"/>
  <sheetViews>
    <sheetView showGridLines="0" showZeros="0" workbookViewId="0" topLeftCell="A1">
      <selection activeCell="K16" sqref="K16"/>
    </sheetView>
  </sheetViews>
  <sheetFormatPr defaultColWidth="6.875" defaultRowHeight="18.75" customHeight="1"/>
  <cols>
    <col min="1" max="2" width="3.50390625" style="455" customWidth="1"/>
    <col min="3" max="3" width="5.50390625" style="455" customWidth="1"/>
    <col min="4" max="4" width="7.50390625" style="455" customWidth="1"/>
    <col min="5" max="5" width="25.625" style="456" customWidth="1"/>
    <col min="6" max="6" width="9.75390625" style="457" customWidth="1"/>
    <col min="7" max="10" width="8.50390625" style="457" customWidth="1"/>
    <col min="11" max="12" width="8.625" style="457" customWidth="1"/>
    <col min="13" max="17" width="8.00390625" style="457" customWidth="1"/>
    <col min="18" max="18" width="8.00390625" style="458" customWidth="1"/>
    <col min="19" max="21" width="8.00390625" style="459" customWidth="1"/>
    <col min="22" max="16384" width="6.875" style="458" customWidth="1"/>
  </cols>
  <sheetData>
    <row r="1" spans="1:21" ht="24.75" customHeight="1">
      <c r="A1" s="424"/>
      <c r="B1" s="424"/>
      <c r="C1" s="424"/>
      <c r="D1" s="424"/>
      <c r="E1" s="424"/>
      <c r="F1" s="424"/>
      <c r="G1" s="424"/>
      <c r="H1" s="424"/>
      <c r="I1" s="424"/>
      <c r="J1" s="424"/>
      <c r="K1" s="424"/>
      <c r="L1" s="424"/>
      <c r="M1" s="424"/>
      <c r="N1" s="424"/>
      <c r="O1" s="424"/>
      <c r="S1" s="488"/>
      <c r="T1" s="488"/>
      <c r="U1" s="424" t="s">
        <v>105</v>
      </c>
    </row>
    <row r="2" spans="1:21" ht="24.75" customHeight="1">
      <c r="A2" s="460" t="s">
        <v>106</v>
      </c>
      <c r="B2" s="460"/>
      <c r="C2" s="460"/>
      <c r="D2" s="460"/>
      <c r="E2" s="460"/>
      <c r="F2" s="460"/>
      <c r="G2" s="460"/>
      <c r="H2" s="460"/>
      <c r="I2" s="460"/>
      <c r="J2" s="460"/>
      <c r="K2" s="460"/>
      <c r="L2" s="460"/>
      <c r="M2" s="460"/>
      <c r="N2" s="460"/>
      <c r="O2" s="460"/>
      <c r="P2" s="460"/>
      <c r="Q2" s="460"/>
      <c r="R2" s="460"/>
      <c r="S2" s="460"/>
      <c r="T2" s="460"/>
      <c r="U2" s="460"/>
    </row>
    <row r="3" spans="1:21" s="453" customFormat="1" ht="24.75" customHeight="1">
      <c r="A3" s="461" t="s">
        <v>2</v>
      </c>
      <c r="B3" s="461"/>
      <c r="C3" s="461"/>
      <c r="D3" s="461"/>
      <c r="E3" s="461"/>
      <c r="F3" s="424"/>
      <c r="G3" s="424"/>
      <c r="H3" s="424"/>
      <c r="I3" s="424"/>
      <c r="J3" s="424"/>
      <c r="K3" s="424"/>
      <c r="L3" s="424"/>
      <c r="M3" s="424"/>
      <c r="N3" s="424"/>
      <c r="O3" s="424"/>
      <c r="P3" s="481"/>
      <c r="Q3" s="481"/>
      <c r="S3" s="489"/>
      <c r="T3" s="490" t="s">
        <v>78</v>
      </c>
      <c r="U3" s="490"/>
    </row>
    <row r="4" spans="1:21" s="453" customFormat="1" ht="21.75" customHeight="1">
      <c r="A4" s="462" t="s">
        <v>107</v>
      </c>
      <c r="B4" s="462"/>
      <c r="C4" s="463"/>
      <c r="D4" s="464" t="s">
        <v>79</v>
      </c>
      <c r="E4" s="465" t="s">
        <v>98</v>
      </c>
      <c r="F4" s="466" t="s">
        <v>108</v>
      </c>
      <c r="G4" s="467" t="s">
        <v>109</v>
      </c>
      <c r="H4" s="462"/>
      <c r="I4" s="462"/>
      <c r="J4" s="463"/>
      <c r="K4" s="482" t="s">
        <v>110</v>
      </c>
      <c r="L4" s="482"/>
      <c r="M4" s="482"/>
      <c r="N4" s="482"/>
      <c r="O4" s="482"/>
      <c r="P4" s="482"/>
      <c r="Q4" s="482"/>
      <c r="R4" s="482"/>
      <c r="S4" s="491" t="s">
        <v>111</v>
      </c>
      <c r="T4" s="492" t="s">
        <v>112</v>
      </c>
      <c r="U4" s="492" t="s">
        <v>113</v>
      </c>
    </row>
    <row r="5" spans="1:21" s="453" customFormat="1" ht="21.75" customHeight="1">
      <c r="A5" s="468" t="s">
        <v>100</v>
      </c>
      <c r="B5" s="464" t="s">
        <v>101</v>
      </c>
      <c r="C5" s="464" t="s">
        <v>102</v>
      </c>
      <c r="D5" s="464"/>
      <c r="E5" s="465"/>
      <c r="F5" s="466"/>
      <c r="G5" s="464" t="s">
        <v>81</v>
      </c>
      <c r="H5" s="464" t="s">
        <v>114</v>
      </c>
      <c r="I5" s="464" t="s">
        <v>115</v>
      </c>
      <c r="J5" s="466" t="s">
        <v>116</v>
      </c>
      <c r="K5" s="483" t="s">
        <v>81</v>
      </c>
      <c r="L5" s="484" t="s">
        <v>117</v>
      </c>
      <c r="M5" s="484" t="s">
        <v>118</v>
      </c>
      <c r="N5" s="483" t="s">
        <v>119</v>
      </c>
      <c r="O5" s="485" t="s">
        <v>120</v>
      </c>
      <c r="P5" s="485" t="s">
        <v>121</v>
      </c>
      <c r="Q5" s="485" t="s">
        <v>122</v>
      </c>
      <c r="R5" s="485" t="s">
        <v>123</v>
      </c>
      <c r="S5" s="493"/>
      <c r="T5" s="494"/>
      <c r="U5" s="494"/>
    </row>
    <row r="6" spans="1:21" ht="29.25" customHeight="1">
      <c r="A6" s="468"/>
      <c r="B6" s="464"/>
      <c r="C6" s="464"/>
      <c r="D6" s="464"/>
      <c r="E6" s="469"/>
      <c r="F6" s="470" t="s">
        <v>99</v>
      </c>
      <c r="G6" s="464"/>
      <c r="H6" s="464"/>
      <c r="I6" s="464"/>
      <c r="J6" s="466"/>
      <c r="K6" s="466"/>
      <c r="L6" s="486"/>
      <c r="M6" s="486"/>
      <c r="N6" s="466"/>
      <c r="O6" s="483"/>
      <c r="P6" s="483"/>
      <c r="Q6" s="483"/>
      <c r="R6" s="483"/>
      <c r="S6" s="494"/>
      <c r="T6" s="494"/>
      <c r="U6" s="494"/>
    </row>
    <row r="7" spans="1:21" ht="22.5" customHeight="1">
      <c r="A7" s="471"/>
      <c r="B7" s="471"/>
      <c r="C7" s="471"/>
      <c r="D7" s="471"/>
      <c r="E7" s="471" t="s">
        <v>81</v>
      </c>
      <c r="F7" s="472">
        <v>485.94000000000005</v>
      </c>
      <c r="G7" s="473">
        <v>409.84</v>
      </c>
      <c r="H7" s="473">
        <v>295.91</v>
      </c>
      <c r="I7" s="473">
        <v>62.7</v>
      </c>
      <c r="J7" s="473">
        <v>51.23</v>
      </c>
      <c r="K7" s="473">
        <v>76.1</v>
      </c>
      <c r="L7" s="473">
        <v>76.1</v>
      </c>
      <c r="M7" s="487"/>
      <c r="N7" s="487"/>
      <c r="O7" s="487"/>
      <c r="P7" s="487"/>
      <c r="Q7" s="471"/>
      <c r="R7" s="471"/>
      <c r="S7" s="495"/>
      <c r="T7" s="495"/>
      <c r="U7" s="495"/>
    </row>
    <row r="8" spans="1:21" ht="22.5" customHeight="1">
      <c r="A8" s="413" t="str">
        <f>'15.一般-工资福利'!A8</f>
        <v>201</v>
      </c>
      <c r="B8" s="421"/>
      <c r="C8" s="422"/>
      <c r="D8" s="421" t="s">
        <v>93</v>
      </c>
      <c r="E8" s="438" t="s">
        <v>103</v>
      </c>
      <c r="F8" s="474">
        <f>F9</f>
        <v>429.64000000000004</v>
      </c>
      <c r="G8" s="474">
        <f aca="true" t="shared" si="0" ref="G8:U8">G9</f>
        <v>409.84000000000003</v>
      </c>
      <c r="H8" s="474">
        <f t="shared" si="0"/>
        <v>295.91</v>
      </c>
      <c r="I8" s="474">
        <f t="shared" si="0"/>
        <v>62.7</v>
      </c>
      <c r="J8" s="474">
        <f t="shared" si="0"/>
        <v>51.23</v>
      </c>
      <c r="K8" s="474">
        <f t="shared" si="0"/>
        <v>19.8</v>
      </c>
      <c r="L8" s="474">
        <f t="shared" si="0"/>
        <v>19.8</v>
      </c>
      <c r="M8" s="474">
        <f t="shared" si="0"/>
        <v>0</v>
      </c>
      <c r="N8" s="474">
        <f t="shared" si="0"/>
        <v>0</v>
      </c>
      <c r="O8" s="474">
        <f t="shared" si="0"/>
        <v>0</v>
      </c>
      <c r="P8" s="474">
        <f t="shared" si="0"/>
        <v>0</v>
      </c>
      <c r="Q8" s="496">
        <f t="shared" si="0"/>
        <v>0</v>
      </c>
      <c r="R8" s="496">
        <f t="shared" si="0"/>
        <v>0</v>
      </c>
      <c r="S8" s="496">
        <f t="shared" si="0"/>
        <v>0</v>
      </c>
      <c r="T8" s="496">
        <f t="shared" si="0"/>
        <v>0</v>
      </c>
      <c r="U8" s="496">
        <f t="shared" si="0"/>
        <v>0</v>
      </c>
    </row>
    <row r="9" spans="1:21" ht="22.5" customHeight="1">
      <c r="A9" s="413" t="str">
        <f>'15.一般-工资福利'!A9</f>
        <v>201</v>
      </c>
      <c r="B9" s="441" t="s">
        <v>104</v>
      </c>
      <c r="C9" s="422"/>
      <c r="D9" s="421" t="s">
        <v>93</v>
      </c>
      <c r="E9" s="438" t="str">
        <f>'15.一般-工资福利'!E9</f>
        <v>政协事务</v>
      </c>
      <c r="F9" s="474">
        <f>F10+F11</f>
        <v>429.64000000000004</v>
      </c>
      <c r="G9" s="474">
        <f aca="true" t="shared" si="1" ref="G9:U9">G10+G11</f>
        <v>409.84000000000003</v>
      </c>
      <c r="H9" s="474">
        <f t="shared" si="1"/>
        <v>295.91</v>
      </c>
      <c r="I9" s="474">
        <f t="shared" si="1"/>
        <v>62.7</v>
      </c>
      <c r="J9" s="474">
        <f t="shared" si="1"/>
        <v>51.23</v>
      </c>
      <c r="K9" s="474">
        <f t="shared" si="1"/>
        <v>19.8</v>
      </c>
      <c r="L9" s="474">
        <f t="shared" si="1"/>
        <v>19.8</v>
      </c>
      <c r="M9" s="474">
        <f t="shared" si="1"/>
        <v>0</v>
      </c>
      <c r="N9" s="474">
        <f t="shared" si="1"/>
        <v>0</v>
      </c>
      <c r="O9" s="474">
        <f t="shared" si="1"/>
        <v>0</v>
      </c>
      <c r="P9" s="474">
        <f t="shared" si="1"/>
        <v>0</v>
      </c>
      <c r="Q9" s="496">
        <f t="shared" si="1"/>
        <v>0</v>
      </c>
      <c r="R9" s="496">
        <f t="shared" si="1"/>
        <v>0</v>
      </c>
      <c r="S9" s="496">
        <f t="shared" si="1"/>
        <v>0</v>
      </c>
      <c r="T9" s="496">
        <f t="shared" si="1"/>
        <v>0</v>
      </c>
      <c r="U9" s="496">
        <f t="shared" si="1"/>
        <v>0</v>
      </c>
    </row>
    <row r="10" spans="1:21" s="454" customFormat="1" ht="22.5" customHeight="1">
      <c r="A10" s="413" t="str">
        <f>'15.一般-工资福利'!A10</f>
        <v>201</v>
      </c>
      <c r="B10" s="413" t="str">
        <f>'15.一般-工资福利'!B10</f>
        <v>02</v>
      </c>
      <c r="C10" s="413" t="str">
        <f>'15.一般-工资福利'!C10</f>
        <v>01</v>
      </c>
      <c r="D10" s="421" t="s">
        <v>93</v>
      </c>
      <c r="E10" s="438" t="str">
        <f>'15.一般-工资福利'!E10</f>
        <v>行政运行</v>
      </c>
      <c r="F10" s="475">
        <f>'13.一般预算支出'!F10</f>
        <v>409.84000000000003</v>
      </c>
      <c r="G10" s="475">
        <f>'13.一般预算支出'!G10</f>
        <v>409.84000000000003</v>
      </c>
      <c r="H10" s="475">
        <f>'13.一般预算支出'!H10</f>
        <v>295.91</v>
      </c>
      <c r="I10" s="475">
        <f>'13.一般预算支出'!I10</f>
        <v>62.7</v>
      </c>
      <c r="J10" s="475">
        <f>'13.一般预算支出'!J10</f>
        <v>51.23</v>
      </c>
      <c r="K10" s="475">
        <f>'13.一般预算支出'!K10</f>
        <v>0</v>
      </c>
      <c r="L10" s="475">
        <f>'13.一般预算支出'!L10</f>
        <v>0</v>
      </c>
      <c r="M10" s="475">
        <f>'13.一般预算支出'!M10</f>
        <v>0</v>
      </c>
      <c r="N10" s="475">
        <f>'13.一般预算支出'!N10</f>
        <v>0</v>
      </c>
      <c r="O10" s="475">
        <f>'13.一般预算支出'!O10</f>
        <v>0</v>
      </c>
      <c r="P10" s="475">
        <f>'13.一般预算支出'!P10</f>
        <v>0</v>
      </c>
      <c r="Q10" s="497">
        <f>'13.一般预算支出'!Q10</f>
        <v>0</v>
      </c>
      <c r="R10" s="497">
        <f>'13.一般预算支出'!R10</f>
        <v>0</v>
      </c>
      <c r="S10" s="497">
        <f>'13.一般预算支出'!S10</f>
        <v>0</v>
      </c>
      <c r="T10" s="497">
        <f>'13.一般预算支出'!T10</f>
        <v>0</v>
      </c>
      <c r="U10" s="498">
        <f>'13.一般预算支出'!S10</f>
        <v>0</v>
      </c>
    </row>
    <row r="11" spans="1:21" ht="22.5" customHeight="1">
      <c r="A11" s="422" t="str">
        <f>MID('21.项目明细表'!A9,1,3)</f>
        <v>201</v>
      </c>
      <c r="B11" s="422" t="str">
        <f>MID('21.项目明细表'!A9,4,2)</f>
        <v>02</v>
      </c>
      <c r="C11" s="422" t="str">
        <f>MID('21.项目明细表'!A9,6,2)</f>
        <v>04</v>
      </c>
      <c r="D11" s="421" t="s">
        <v>93</v>
      </c>
      <c r="E11" s="476" t="str">
        <f>'21.项目明细表'!B9</f>
        <v>政协会议</v>
      </c>
      <c r="F11" s="477">
        <f>K11</f>
        <v>19.8</v>
      </c>
      <c r="G11" s="477"/>
      <c r="H11" s="477"/>
      <c r="I11" s="477"/>
      <c r="J11" s="477"/>
      <c r="K11" s="477">
        <f>SUM(L11:R11)</f>
        <v>19.8</v>
      </c>
      <c r="L11" s="477">
        <f>'13.一般预算支出'!L11</f>
        <v>19.8</v>
      </c>
      <c r="M11" s="477">
        <f>'13.一般预算支出'!M11</f>
        <v>0</v>
      </c>
      <c r="N11" s="477">
        <f>'13.一般预算支出'!N11</f>
        <v>0</v>
      </c>
      <c r="O11" s="477">
        <f>'13.一般预算支出'!O11</f>
        <v>0</v>
      </c>
      <c r="P11" s="477">
        <f>'13.一般预算支出'!P11</f>
        <v>0</v>
      </c>
      <c r="Q11" s="499">
        <f>'13.一般预算支出'!Q11</f>
        <v>0</v>
      </c>
      <c r="R11" s="499">
        <f>'13.一般预算支出'!R11</f>
        <v>0</v>
      </c>
      <c r="S11" s="499"/>
      <c r="T11" s="499"/>
      <c r="U11" s="500">
        <f>'13.一般预算支出'!U11</f>
        <v>0</v>
      </c>
    </row>
    <row r="12" spans="1:21" ht="18.75" customHeight="1">
      <c r="A12" s="478"/>
      <c r="B12" s="478"/>
      <c r="C12" s="478"/>
      <c r="D12" s="478"/>
      <c r="E12" s="479"/>
      <c r="F12" s="480"/>
      <c r="G12" s="480"/>
      <c r="H12" s="480"/>
      <c r="I12" s="480"/>
      <c r="J12" s="480"/>
      <c r="K12" s="480"/>
      <c r="L12" s="480"/>
      <c r="M12" s="480"/>
      <c r="N12" s="480"/>
      <c r="O12" s="480"/>
      <c r="P12" s="480"/>
      <c r="Q12" s="480"/>
      <c r="R12" s="501"/>
      <c r="S12" s="502"/>
      <c r="T12" s="502"/>
      <c r="U12" s="502"/>
    </row>
    <row r="13" spans="1:21" ht="18.75" customHeight="1">
      <c r="A13" s="478"/>
      <c r="B13" s="478"/>
      <c r="C13" s="478"/>
      <c r="D13" s="478"/>
      <c r="E13" s="479"/>
      <c r="F13" s="480"/>
      <c r="G13" s="480"/>
      <c r="H13" s="480"/>
      <c r="I13" s="480"/>
      <c r="J13" s="480"/>
      <c r="K13" s="480"/>
      <c r="L13" s="480"/>
      <c r="M13" s="480"/>
      <c r="N13" s="480"/>
      <c r="O13" s="480"/>
      <c r="P13" s="480"/>
      <c r="Q13" s="480"/>
      <c r="R13" s="501"/>
      <c r="S13" s="502"/>
      <c r="T13" s="502"/>
      <c r="U13" s="502"/>
    </row>
    <row r="14" spans="4:21" ht="18.75" customHeight="1">
      <c r="D14" s="478"/>
      <c r="E14" s="479"/>
      <c r="F14" s="480"/>
      <c r="H14" s="480"/>
      <c r="I14" s="480"/>
      <c r="J14" s="480"/>
      <c r="K14" s="480"/>
      <c r="L14" s="480"/>
      <c r="M14" s="480"/>
      <c r="N14" s="480"/>
      <c r="O14" s="480"/>
      <c r="P14" s="480"/>
      <c r="Q14" s="480"/>
      <c r="R14" s="501"/>
      <c r="S14" s="502"/>
      <c r="T14" s="502"/>
      <c r="U14" s="502"/>
    </row>
    <row r="15" spans="4:20" ht="18.75" customHeight="1">
      <c r="D15" s="478"/>
      <c r="E15" s="479"/>
      <c r="F15" s="480"/>
      <c r="J15" s="480"/>
      <c r="K15" s="480"/>
      <c r="L15" s="480"/>
      <c r="M15" s="480"/>
      <c r="N15" s="480"/>
      <c r="O15" s="480"/>
      <c r="P15" s="480"/>
      <c r="Q15" s="480"/>
      <c r="R15" s="501"/>
      <c r="S15" s="502"/>
      <c r="T15" s="502"/>
    </row>
    <row r="16" spans="4:20" ht="18.75" customHeight="1">
      <c r="D16" s="478"/>
      <c r="F16" s="480"/>
      <c r="J16" s="480"/>
      <c r="L16" s="480"/>
      <c r="M16" s="480"/>
      <c r="N16" s="480"/>
      <c r="O16" s="480"/>
      <c r="P16" s="480"/>
      <c r="Q16" s="480"/>
      <c r="R16" s="501"/>
      <c r="S16" s="502"/>
      <c r="T16" s="502"/>
    </row>
    <row r="17" spans="6:19" ht="18.75" customHeight="1">
      <c r="F17" s="480"/>
      <c r="O17" s="480"/>
      <c r="P17" s="480"/>
      <c r="Q17" s="480"/>
      <c r="S17" s="502"/>
    </row>
    <row r="18" spans="6:17" ht="18.75" customHeight="1">
      <c r="F18" s="480"/>
      <c r="O18" s="480"/>
      <c r="P18" s="480"/>
      <c r="Q18" s="480"/>
    </row>
    <row r="19" spans="1:22" ht="18.75" customHeight="1">
      <c r="A19"/>
      <c r="B19"/>
      <c r="C19"/>
      <c r="D19"/>
      <c r="E19"/>
      <c r="F19"/>
      <c r="O19" s="480"/>
      <c r="P19"/>
      <c r="Q19"/>
      <c r="R19"/>
      <c r="S19"/>
      <c r="T19"/>
      <c r="U19"/>
      <c r="V19"/>
    </row>
    <row r="20" spans="1:22" ht="18.75" customHeight="1">
      <c r="A20"/>
      <c r="B20"/>
      <c r="C20"/>
      <c r="D20"/>
      <c r="E20"/>
      <c r="F20"/>
      <c r="G20" s="480"/>
      <c r="P20"/>
      <c r="Q20"/>
      <c r="R20"/>
      <c r="S20"/>
      <c r="T20"/>
      <c r="U20"/>
      <c r="V20"/>
    </row>
  </sheetData>
  <sheetProtection formatCells="0" formatColumns="0" formatRows="0"/>
  <mergeCells count="25">
    <mergeCell ref="A2:U2"/>
    <mergeCell ref="A3:E3"/>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0"/>
  <sheetViews>
    <sheetView showGridLines="0" showZeros="0" workbookViewId="0" topLeftCell="A1">
      <selection activeCell="H16" sqref="H16"/>
    </sheetView>
  </sheetViews>
  <sheetFormatPr defaultColWidth="9.00390625" defaultRowHeight="14.25"/>
  <cols>
    <col min="1" max="1" width="3.875" style="0" customWidth="1"/>
    <col min="2" max="3" width="4.375" style="0" customWidth="1"/>
    <col min="4" max="4" width="7.25390625" style="0" customWidth="1"/>
    <col min="5" max="5" width="15.8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
      <c r="B1" s="7"/>
      <c r="C1" s="7"/>
      <c r="D1" s="7"/>
      <c r="E1" s="7"/>
      <c r="F1" s="7"/>
      <c r="G1" s="7"/>
      <c r="H1" s="7"/>
      <c r="I1" s="7"/>
      <c r="J1" s="7"/>
      <c r="K1" s="7"/>
      <c r="L1" s="7"/>
      <c r="M1" s="7"/>
      <c r="N1" s="7"/>
      <c r="O1" s="7"/>
      <c r="P1" s="7"/>
      <c r="Q1" s="7"/>
      <c r="R1" s="7"/>
      <c r="S1" s="7"/>
      <c r="T1" s="7"/>
      <c r="U1" s="424" t="s">
        <v>124</v>
      </c>
    </row>
    <row r="2" spans="1:21" ht="24.75" customHeight="1">
      <c r="A2" s="51" t="s">
        <v>125</v>
      </c>
      <c r="B2" s="51"/>
      <c r="C2" s="51"/>
      <c r="D2" s="51"/>
      <c r="E2" s="51"/>
      <c r="F2" s="51"/>
      <c r="G2" s="51"/>
      <c r="H2" s="51"/>
      <c r="I2" s="51"/>
      <c r="J2" s="51"/>
      <c r="K2" s="51"/>
      <c r="L2" s="51"/>
      <c r="M2" s="51"/>
      <c r="N2" s="51"/>
      <c r="O2" s="51"/>
      <c r="P2" s="51"/>
      <c r="Q2" s="51"/>
      <c r="R2" s="51"/>
      <c r="S2" s="51"/>
      <c r="T2" s="51"/>
      <c r="U2" s="51"/>
    </row>
    <row r="3" spans="1:21" ht="19.5" customHeight="1">
      <c r="A3" s="241" t="s">
        <v>2</v>
      </c>
      <c r="B3" s="241"/>
      <c r="C3" s="241"/>
      <c r="D3" s="241"/>
      <c r="E3" s="241"/>
      <c r="F3" s="7"/>
      <c r="G3" s="7"/>
      <c r="H3" s="7"/>
      <c r="I3" s="7"/>
      <c r="J3" s="7"/>
      <c r="K3" s="7"/>
      <c r="L3" s="7"/>
      <c r="M3" s="7"/>
      <c r="N3" s="7"/>
      <c r="O3" s="7"/>
      <c r="P3" s="7"/>
      <c r="Q3" s="7"/>
      <c r="R3" s="7"/>
      <c r="S3" s="7"/>
      <c r="T3" s="451" t="s">
        <v>78</v>
      </c>
      <c r="U3" s="451"/>
    </row>
    <row r="4" spans="1:21" ht="27.75" customHeight="1">
      <c r="A4" s="52" t="s">
        <v>107</v>
      </c>
      <c r="B4" s="53"/>
      <c r="C4" s="54"/>
      <c r="D4" s="55" t="s">
        <v>126</v>
      </c>
      <c r="E4" s="55" t="s">
        <v>127</v>
      </c>
      <c r="F4" s="55" t="s">
        <v>99</v>
      </c>
      <c r="G4" s="56" t="s">
        <v>128</v>
      </c>
      <c r="H4" s="56" t="s">
        <v>129</v>
      </c>
      <c r="I4" s="56" t="s">
        <v>130</v>
      </c>
      <c r="J4" s="56" t="s">
        <v>131</v>
      </c>
      <c r="K4" s="56" t="s">
        <v>132</v>
      </c>
      <c r="L4" s="56" t="s">
        <v>133</v>
      </c>
      <c r="M4" s="56" t="s">
        <v>118</v>
      </c>
      <c r="N4" s="56" t="s">
        <v>134</v>
      </c>
      <c r="O4" s="56" t="s">
        <v>116</v>
      </c>
      <c r="P4" s="56" t="s">
        <v>120</v>
      </c>
      <c r="Q4" s="56" t="s">
        <v>119</v>
      </c>
      <c r="R4" s="56" t="s">
        <v>135</v>
      </c>
      <c r="S4" s="56" t="s">
        <v>136</v>
      </c>
      <c r="T4" s="56" t="s">
        <v>137</v>
      </c>
      <c r="U4" s="56" t="s">
        <v>123</v>
      </c>
    </row>
    <row r="5" spans="1:21" ht="13.5" customHeight="1">
      <c r="A5" s="55" t="s">
        <v>100</v>
      </c>
      <c r="B5" s="55" t="s">
        <v>101</v>
      </c>
      <c r="C5" s="55" t="s">
        <v>102</v>
      </c>
      <c r="D5" s="57"/>
      <c r="E5" s="57"/>
      <c r="F5" s="57"/>
      <c r="G5" s="56"/>
      <c r="H5" s="56"/>
      <c r="I5" s="56"/>
      <c r="J5" s="56"/>
      <c r="K5" s="56"/>
      <c r="L5" s="56"/>
      <c r="M5" s="56"/>
      <c r="N5" s="56"/>
      <c r="O5" s="56"/>
      <c r="P5" s="56"/>
      <c r="Q5" s="56"/>
      <c r="R5" s="56"/>
      <c r="S5" s="56"/>
      <c r="T5" s="56"/>
      <c r="U5" s="56"/>
    </row>
    <row r="6" spans="1:21" ht="18" customHeight="1">
      <c r="A6" s="58"/>
      <c r="B6" s="58"/>
      <c r="C6" s="58"/>
      <c r="D6" s="58"/>
      <c r="E6" s="58"/>
      <c r="F6" s="58"/>
      <c r="G6" s="56"/>
      <c r="H6" s="56"/>
      <c r="I6" s="56"/>
      <c r="J6" s="56"/>
      <c r="K6" s="56"/>
      <c r="L6" s="56"/>
      <c r="M6" s="56"/>
      <c r="N6" s="56"/>
      <c r="O6" s="56"/>
      <c r="P6" s="56"/>
      <c r="Q6" s="56"/>
      <c r="R6" s="56"/>
      <c r="S6" s="56"/>
      <c r="T6" s="56"/>
      <c r="U6" s="56"/>
    </row>
    <row r="7" spans="1:21" ht="22.5" customHeight="1">
      <c r="A7" s="450"/>
      <c r="B7" s="450"/>
      <c r="C7" s="450"/>
      <c r="D7" s="413"/>
      <c r="E7" s="438" t="s">
        <v>81</v>
      </c>
      <c r="F7" s="63">
        <f>F8</f>
        <v>429.64000000000004</v>
      </c>
      <c r="G7" s="63">
        <f aca="true" t="shared" si="0" ref="G7:U9">G8</f>
        <v>295.91</v>
      </c>
      <c r="H7" s="63">
        <f t="shared" si="0"/>
        <v>82.5</v>
      </c>
      <c r="I7" s="63">
        <f t="shared" si="0"/>
        <v>0</v>
      </c>
      <c r="J7" s="63">
        <f t="shared" si="0"/>
        <v>0</v>
      </c>
      <c r="K7" s="63">
        <f t="shared" si="0"/>
        <v>0</v>
      </c>
      <c r="L7" s="63">
        <f t="shared" si="0"/>
        <v>0</v>
      </c>
      <c r="M7" s="63">
        <f t="shared" si="0"/>
        <v>0</v>
      </c>
      <c r="N7" s="63">
        <f t="shared" si="0"/>
        <v>0</v>
      </c>
      <c r="O7" s="63">
        <f t="shared" si="0"/>
        <v>51.23</v>
      </c>
      <c r="P7" s="63">
        <f t="shared" si="0"/>
        <v>0</v>
      </c>
      <c r="Q7" s="63">
        <f t="shared" si="0"/>
        <v>0</v>
      </c>
      <c r="R7" s="63">
        <f t="shared" si="0"/>
        <v>0</v>
      </c>
      <c r="S7" s="63">
        <f t="shared" si="0"/>
        <v>0</v>
      </c>
      <c r="T7" s="63">
        <f t="shared" si="0"/>
        <v>0</v>
      </c>
      <c r="U7" s="63">
        <f t="shared" si="0"/>
        <v>0</v>
      </c>
    </row>
    <row r="8" spans="1:21" ht="22.5" customHeight="1">
      <c r="A8" s="413" t="str">
        <f>'15.一般-工资福利'!A8</f>
        <v>201</v>
      </c>
      <c r="B8" s="421"/>
      <c r="C8" s="422"/>
      <c r="D8" s="421" t="s">
        <v>93</v>
      </c>
      <c r="E8" s="438" t="s">
        <v>138</v>
      </c>
      <c r="F8" s="63">
        <f>F9</f>
        <v>429.64000000000004</v>
      </c>
      <c r="G8" s="63">
        <f t="shared" si="0"/>
        <v>295.91</v>
      </c>
      <c r="H8" s="63">
        <f t="shared" si="0"/>
        <v>82.5</v>
      </c>
      <c r="I8" s="63">
        <f t="shared" si="0"/>
        <v>0</v>
      </c>
      <c r="J8" s="63">
        <f t="shared" si="0"/>
        <v>0</v>
      </c>
      <c r="K8" s="63">
        <f t="shared" si="0"/>
        <v>0</v>
      </c>
      <c r="L8" s="63">
        <f t="shared" si="0"/>
        <v>0</v>
      </c>
      <c r="M8" s="63">
        <f t="shared" si="0"/>
        <v>0</v>
      </c>
      <c r="N8" s="63">
        <f t="shared" si="0"/>
        <v>0</v>
      </c>
      <c r="O8" s="63">
        <f t="shared" si="0"/>
        <v>51.23</v>
      </c>
      <c r="P8" s="63">
        <f t="shared" si="0"/>
        <v>0</v>
      </c>
      <c r="Q8" s="63">
        <f t="shared" si="0"/>
        <v>0</v>
      </c>
      <c r="R8" s="63">
        <f t="shared" si="0"/>
        <v>0</v>
      </c>
      <c r="S8" s="63">
        <f t="shared" si="0"/>
        <v>0</v>
      </c>
      <c r="T8" s="63">
        <f t="shared" si="0"/>
        <v>0</v>
      </c>
      <c r="U8" s="63">
        <f t="shared" si="0"/>
        <v>0</v>
      </c>
    </row>
    <row r="9" spans="1:21" ht="22.5" customHeight="1">
      <c r="A9" s="413" t="str">
        <f>'15.一般-工资福利'!A9</f>
        <v>201</v>
      </c>
      <c r="B9" s="441" t="s">
        <v>104</v>
      </c>
      <c r="C9" s="422"/>
      <c r="D9" s="421" t="s">
        <v>93</v>
      </c>
      <c r="E9" s="438" t="str">
        <f>'15.一般-工资福利'!E9</f>
        <v>政协事务</v>
      </c>
      <c r="F9" s="63">
        <f>F10</f>
        <v>429.64000000000004</v>
      </c>
      <c r="G9" s="63">
        <f t="shared" si="0"/>
        <v>295.91</v>
      </c>
      <c r="H9" s="63">
        <f t="shared" si="0"/>
        <v>82.5</v>
      </c>
      <c r="I9" s="63">
        <f t="shared" si="0"/>
        <v>0</v>
      </c>
      <c r="J9" s="63">
        <f t="shared" si="0"/>
        <v>0</v>
      </c>
      <c r="K9" s="63">
        <f t="shared" si="0"/>
        <v>0</v>
      </c>
      <c r="L9" s="63">
        <f t="shared" si="0"/>
        <v>0</v>
      </c>
      <c r="M9" s="63">
        <f t="shared" si="0"/>
        <v>0</v>
      </c>
      <c r="N9" s="63">
        <f t="shared" si="0"/>
        <v>0</v>
      </c>
      <c r="O9" s="63">
        <f t="shared" si="0"/>
        <v>51.23</v>
      </c>
      <c r="P9" s="63">
        <f t="shared" si="0"/>
        <v>0</v>
      </c>
      <c r="Q9" s="63">
        <f t="shared" si="0"/>
        <v>0</v>
      </c>
      <c r="R9" s="63">
        <f t="shared" si="0"/>
        <v>0</v>
      </c>
      <c r="S9" s="63">
        <f t="shared" si="0"/>
        <v>0</v>
      </c>
      <c r="T9" s="63">
        <f t="shared" si="0"/>
        <v>0</v>
      </c>
      <c r="U9" s="63">
        <f t="shared" si="0"/>
        <v>0</v>
      </c>
    </row>
    <row r="10" spans="1:21" s="28" customFormat="1" ht="22.5" customHeight="1">
      <c r="A10" s="413" t="str">
        <f>'15.一般-工资福利'!A10</f>
        <v>201</v>
      </c>
      <c r="B10" s="413" t="str">
        <f>'15.一般-工资福利'!B10</f>
        <v>02</v>
      </c>
      <c r="C10" s="413" t="str">
        <f>'15.一般-工资福利'!C10</f>
        <v>01</v>
      </c>
      <c r="D10" s="421" t="s">
        <v>93</v>
      </c>
      <c r="E10" s="438" t="str">
        <f>'15.一般-工资福利'!E10</f>
        <v>行政运行</v>
      </c>
      <c r="F10" s="286">
        <f>SUM(G10:U10)</f>
        <v>429.64000000000004</v>
      </c>
      <c r="G10" s="286">
        <f>'13.一般预算支出'!H10</f>
        <v>295.91</v>
      </c>
      <c r="H10" s="286">
        <f>'04.部门支出总表（分类）'!I10+'04.部门支出总表（分类）'!L11</f>
        <v>82.5</v>
      </c>
      <c r="I10" s="286">
        <f>'13.一般预算支出'!Q10</f>
        <v>0</v>
      </c>
      <c r="J10" s="286">
        <f>'13.一般预算支出'!P10</f>
        <v>0</v>
      </c>
      <c r="K10" s="286"/>
      <c r="L10" s="286">
        <f>'13.一般预算支出'!M10</f>
        <v>0</v>
      </c>
      <c r="M10" s="286">
        <f>'13.一般预算支出'!N10</f>
        <v>0</v>
      </c>
      <c r="N10" s="286">
        <f>'13.一般预算支出'!O10</f>
        <v>0</v>
      </c>
      <c r="O10" s="286">
        <f>'13.一般预算支出'!J10</f>
        <v>51.23</v>
      </c>
      <c r="P10" s="286">
        <f>'13.一般预算支出'!Q10</f>
        <v>0</v>
      </c>
      <c r="Q10" s="452">
        <f>'13.一般预算支出'!R10</f>
        <v>0</v>
      </c>
      <c r="R10" s="452">
        <f>'13.一般预算支出'!S10</f>
        <v>0</v>
      </c>
      <c r="S10" s="452">
        <f>'13.一般预算支出'!T10</f>
        <v>0</v>
      </c>
      <c r="T10" s="452">
        <f>'13.一般预算支出'!U10</f>
        <v>0</v>
      </c>
      <c r="U10" s="452">
        <f>'13.一般预算支出'!V10</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E13" sqref="E13"/>
    </sheetView>
  </sheetViews>
  <sheetFormatPr defaultColWidth="6.75390625" defaultRowHeight="22.5" customHeight="1"/>
  <cols>
    <col min="1" max="3" width="3.625" style="425" customWidth="1"/>
    <col min="4" max="4" width="7.00390625" style="425" customWidth="1"/>
    <col min="5" max="5" width="25.25390625" style="425" customWidth="1"/>
    <col min="6" max="6" width="9.00390625" style="425" customWidth="1"/>
    <col min="7" max="7" width="8.50390625" style="425" customWidth="1"/>
    <col min="8" max="12" width="7.50390625" style="425" customWidth="1"/>
    <col min="13" max="13" width="7.50390625" style="426" customWidth="1"/>
    <col min="14" max="14" width="8.50390625" style="425" customWidth="1"/>
    <col min="15" max="23" width="7.50390625" style="425" customWidth="1"/>
    <col min="24" max="24" width="8.125" style="425" customWidth="1"/>
    <col min="25" max="27" width="7.50390625" style="425" customWidth="1"/>
    <col min="28" max="16384" width="6.75390625" style="425" customWidth="1"/>
  </cols>
  <sheetData>
    <row r="1" spans="2:28" ht="22.5" customHeight="1">
      <c r="B1" s="427"/>
      <c r="C1" s="427"/>
      <c r="D1" s="427"/>
      <c r="E1" s="427"/>
      <c r="F1" s="427"/>
      <c r="G1" s="427"/>
      <c r="H1" s="427"/>
      <c r="I1" s="427"/>
      <c r="J1" s="427"/>
      <c r="K1" s="427"/>
      <c r="L1" s="427"/>
      <c r="N1" s="427"/>
      <c r="O1" s="427"/>
      <c r="P1" s="427"/>
      <c r="Q1" s="427"/>
      <c r="R1" s="427"/>
      <c r="S1" s="427"/>
      <c r="T1" s="427"/>
      <c r="U1" s="427"/>
      <c r="V1" s="427"/>
      <c r="W1" s="427"/>
      <c r="AA1" s="445" t="s">
        <v>139</v>
      </c>
      <c r="AB1" s="446"/>
    </row>
    <row r="2" spans="1:27" ht="22.5" customHeight="1">
      <c r="A2" s="428" t="s">
        <v>140</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row>
    <row r="3" spans="1:28" ht="22.5" customHeight="1">
      <c r="A3" s="241" t="s">
        <v>2</v>
      </c>
      <c r="B3" s="241"/>
      <c r="C3" s="241"/>
      <c r="D3" s="241"/>
      <c r="E3" s="241"/>
      <c r="F3" s="7"/>
      <c r="G3" s="429"/>
      <c r="H3" s="429"/>
      <c r="I3" s="429"/>
      <c r="J3" s="429"/>
      <c r="K3" s="429"/>
      <c r="L3" s="429"/>
      <c r="N3" s="429"/>
      <c r="O3" s="429"/>
      <c r="P3" s="429"/>
      <c r="Q3" s="429"/>
      <c r="R3" s="429"/>
      <c r="S3" s="429"/>
      <c r="T3" s="429"/>
      <c r="U3" s="429"/>
      <c r="V3" s="429"/>
      <c r="W3" s="429"/>
      <c r="Z3" s="447" t="s">
        <v>78</v>
      </c>
      <c r="AA3" s="447"/>
      <c r="AB3" s="448"/>
    </row>
    <row r="4" spans="1:27" ht="27" customHeight="1">
      <c r="A4" s="430" t="s">
        <v>97</v>
      </c>
      <c r="B4" s="430"/>
      <c r="C4" s="430"/>
      <c r="D4" s="431" t="s">
        <v>79</v>
      </c>
      <c r="E4" s="431" t="s">
        <v>98</v>
      </c>
      <c r="F4" s="431" t="s">
        <v>99</v>
      </c>
      <c r="G4" s="432" t="s">
        <v>141</v>
      </c>
      <c r="H4" s="432"/>
      <c r="I4" s="432"/>
      <c r="J4" s="432"/>
      <c r="K4" s="432"/>
      <c r="L4" s="432"/>
      <c r="M4" s="432"/>
      <c r="N4" s="432"/>
      <c r="O4" s="432" t="s">
        <v>142</v>
      </c>
      <c r="P4" s="432"/>
      <c r="Q4" s="432"/>
      <c r="R4" s="432"/>
      <c r="S4" s="432"/>
      <c r="T4" s="432"/>
      <c r="U4" s="432"/>
      <c r="V4" s="432"/>
      <c r="W4" s="306" t="s">
        <v>143</v>
      </c>
      <c r="X4" s="431" t="s">
        <v>144</v>
      </c>
      <c r="Y4" s="431"/>
      <c r="Z4" s="431"/>
      <c r="AA4" s="431"/>
    </row>
    <row r="5" spans="1:27" ht="27" customHeight="1">
      <c r="A5" s="431" t="s">
        <v>100</v>
      </c>
      <c r="B5" s="431" t="s">
        <v>101</v>
      </c>
      <c r="C5" s="431" t="s">
        <v>102</v>
      </c>
      <c r="D5" s="431"/>
      <c r="E5" s="431"/>
      <c r="F5" s="431"/>
      <c r="G5" s="431" t="s">
        <v>81</v>
      </c>
      <c r="H5" s="431" t="s">
        <v>145</v>
      </c>
      <c r="I5" s="431" t="s">
        <v>146</v>
      </c>
      <c r="J5" s="431" t="s">
        <v>147</v>
      </c>
      <c r="K5" s="431" t="s">
        <v>148</v>
      </c>
      <c r="L5" s="304" t="s">
        <v>149</v>
      </c>
      <c r="M5" s="431" t="s">
        <v>150</v>
      </c>
      <c r="N5" s="431" t="s">
        <v>151</v>
      </c>
      <c r="O5" s="431" t="s">
        <v>81</v>
      </c>
      <c r="P5" s="431" t="s">
        <v>152</v>
      </c>
      <c r="Q5" s="431" t="s">
        <v>153</v>
      </c>
      <c r="R5" s="431" t="s">
        <v>154</v>
      </c>
      <c r="S5" s="304" t="s">
        <v>155</v>
      </c>
      <c r="T5" s="431" t="s">
        <v>156</v>
      </c>
      <c r="U5" s="431" t="s">
        <v>157</v>
      </c>
      <c r="V5" s="431" t="s">
        <v>158</v>
      </c>
      <c r="W5" s="307"/>
      <c r="X5" s="431" t="s">
        <v>81</v>
      </c>
      <c r="Y5" s="431" t="s">
        <v>159</v>
      </c>
      <c r="Z5" s="431" t="s">
        <v>160</v>
      </c>
      <c r="AA5" s="431" t="s">
        <v>144</v>
      </c>
    </row>
    <row r="6" spans="1:27" ht="27" customHeight="1">
      <c r="A6" s="431"/>
      <c r="B6" s="431"/>
      <c r="C6" s="431"/>
      <c r="D6" s="433"/>
      <c r="E6" s="431"/>
      <c r="F6" s="431"/>
      <c r="G6" s="431"/>
      <c r="H6" s="431"/>
      <c r="I6" s="431"/>
      <c r="J6" s="431"/>
      <c r="K6" s="431"/>
      <c r="L6" s="304"/>
      <c r="M6" s="431"/>
      <c r="N6" s="431"/>
      <c r="O6" s="431"/>
      <c r="P6" s="431"/>
      <c r="Q6" s="431"/>
      <c r="R6" s="431"/>
      <c r="S6" s="304"/>
      <c r="T6" s="431"/>
      <c r="U6" s="431"/>
      <c r="V6" s="431"/>
      <c r="W6" s="308"/>
      <c r="X6" s="431"/>
      <c r="Y6" s="431"/>
      <c r="Z6" s="431"/>
      <c r="AA6" s="431"/>
    </row>
    <row r="7" spans="1:27" ht="27" customHeight="1">
      <c r="A7" s="434"/>
      <c r="B7" s="431"/>
      <c r="C7" s="435"/>
      <c r="D7" s="436"/>
      <c r="E7" s="434" t="s">
        <v>81</v>
      </c>
      <c r="F7" s="437">
        <f aca="true" t="shared" si="0" ref="F7:AA7">F8</f>
        <v>295.91</v>
      </c>
      <c r="G7" s="437">
        <f t="shared" si="0"/>
        <v>218.31</v>
      </c>
      <c r="H7" s="437">
        <f t="shared" si="0"/>
        <v>136.72</v>
      </c>
      <c r="I7" s="437">
        <f t="shared" si="0"/>
        <v>0</v>
      </c>
      <c r="J7" s="437">
        <f t="shared" si="0"/>
        <v>70.2</v>
      </c>
      <c r="K7" s="437">
        <f t="shared" si="0"/>
        <v>0</v>
      </c>
      <c r="L7" s="437">
        <f t="shared" si="0"/>
        <v>0</v>
      </c>
      <c r="M7" s="437">
        <f t="shared" si="0"/>
        <v>11.39</v>
      </c>
      <c r="N7" s="437">
        <f t="shared" si="0"/>
        <v>0</v>
      </c>
      <c r="O7" s="437">
        <f t="shared" si="0"/>
        <v>52.800000000000004</v>
      </c>
      <c r="P7" s="437">
        <f t="shared" si="0"/>
        <v>33.1</v>
      </c>
      <c r="Q7" s="437">
        <f t="shared" si="0"/>
        <v>15.5</v>
      </c>
      <c r="R7" s="437">
        <f t="shared" si="0"/>
        <v>2.1</v>
      </c>
      <c r="S7" s="437">
        <f t="shared" si="0"/>
        <v>0</v>
      </c>
      <c r="T7" s="437">
        <f t="shared" si="0"/>
        <v>2.1</v>
      </c>
      <c r="U7" s="437">
        <f t="shared" si="0"/>
        <v>0</v>
      </c>
      <c r="V7" s="437">
        <f t="shared" si="0"/>
        <v>0</v>
      </c>
      <c r="W7" s="437">
        <f t="shared" si="0"/>
        <v>24.8</v>
      </c>
      <c r="X7" s="437">
        <f t="shared" si="0"/>
        <v>0</v>
      </c>
      <c r="Y7" s="437">
        <f t="shared" si="0"/>
        <v>0</v>
      </c>
      <c r="Z7" s="437">
        <f t="shared" si="0"/>
        <v>0</v>
      </c>
      <c r="AA7" s="437">
        <f t="shared" si="0"/>
        <v>0</v>
      </c>
    </row>
    <row r="8" spans="1:27" ht="22.5" customHeight="1">
      <c r="A8" s="438" t="str">
        <f>'15.一般-工资福利'!A8</f>
        <v>201</v>
      </c>
      <c r="B8" s="421"/>
      <c r="C8" s="439"/>
      <c r="D8" s="569" t="s">
        <v>93</v>
      </c>
      <c r="E8" s="423" t="s">
        <v>103</v>
      </c>
      <c r="F8" s="437">
        <f>F9</f>
        <v>295.91</v>
      </c>
      <c r="G8" s="437">
        <f aca="true" t="shared" si="1" ref="G8:AA9">G9</f>
        <v>218.31</v>
      </c>
      <c r="H8" s="437">
        <f t="shared" si="1"/>
        <v>136.72</v>
      </c>
      <c r="I8" s="437">
        <f t="shared" si="1"/>
        <v>0</v>
      </c>
      <c r="J8" s="437">
        <f t="shared" si="1"/>
        <v>70.2</v>
      </c>
      <c r="K8" s="437">
        <f t="shared" si="1"/>
        <v>0</v>
      </c>
      <c r="L8" s="437">
        <f t="shared" si="1"/>
        <v>0</v>
      </c>
      <c r="M8" s="437">
        <f t="shared" si="1"/>
        <v>11.39</v>
      </c>
      <c r="N8" s="437">
        <f t="shared" si="1"/>
        <v>0</v>
      </c>
      <c r="O8" s="437">
        <f t="shared" si="1"/>
        <v>52.800000000000004</v>
      </c>
      <c r="P8" s="437">
        <f t="shared" si="1"/>
        <v>33.1</v>
      </c>
      <c r="Q8" s="437">
        <f t="shared" si="1"/>
        <v>15.5</v>
      </c>
      <c r="R8" s="437">
        <f t="shared" si="1"/>
        <v>2.1</v>
      </c>
      <c r="S8" s="437">
        <f t="shared" si="1"/>
        <v>0</v>
      </c>
      <c r="T8" s="437">
        <f t="shared" si="1"/>
        <v>2.1</v>
      </c>
      <c r="U8" s="437">
        <f t="shared" si="1"/>
        <v>0</v>
      </c>
      <c r="V8" s="437">
        <f t="shared" si="1"/>
        <v>0</v>
      </c>
      <c r="W8" s="437">
        <f t="shared" si="1"/>
        <v>24.8</v>
      </c>
      <c r="X8" s="437">
        <f t="shared" si="1"/>
        <v>0</v>
      </c>
      <c r="Y8" s="437">
        <f t="shared" si="1"/>
        <v>0</v>
      </c>
      <c r="Z8" s="437">
        <f t="shared" si="1"/>
        <v>0</v>
      </c>
      <c r="AA8" s="437">
        <f t="shared" si="1"/>
        <v>0</v>
      </c>
    </row>
    <row r="9" spans="1:27" ht="22.5" customHeight="1">
      <c r="A9" s="413" t="str">
        <f>'15.一般-工资福利'!A9</f>
        <v>201</v>
      </c>
      <c r="B9" s="441" t="s">
        <v>104</v>
      </c>
      <c r="C9" s="422"/>
      <c r="D9" s="569" t="s">
        <v>93</v>
      </c>
      <c r="E9" s="423" t="str">
        <f>'15.一般-工资福利'!E9</f>
        <v>政协事务</v>
      </c>
      <c r="F9" s="437">
        <f>F10</f>
        <v>295.91</v>
      </c>
      <c r="G9" s="437">
        <f t="shared" si="1"/>
        <v>218.31</v>
      </c>
      <c r="H9" s="437">
        <f t="shared" si="1"/>
        <v>136.72</v>
      </c>
      <c r="I9" s="437">
        <f t="shared" si="1"/>
        <v>0</v>
      </c>
      <c r="J9" s="437">
        <f t="shared" si="1"/>
        <v>70.2</v>
      </c>
      <c r="K9" s="437">
        <f t="shared" si="1"/>
        <v>0</v>
      </c>
      <c r="L9" s="437">
        <f t="shared" si="1"/>
        <v>0</v>
      </c>
      <c r="M9" s="437">
        <f t="shared" si="1"/>
        <v>11.39</v>
      </c>
      <c r="N9" s="437">
        <f t="shared" si="1"/>
        <v>0</v>
      </c>
      <c r="O9" s="437">
        <f t="shared" si="1"/>
        <v>52.800000000000004</v>
      </c>
      <c r="P9" s="437">
        <f t="shared" si="1"/>
        <v>33.1</v>
      </c>
      <c r="Q9" s="437">
        <f t="shared" si="1"/>
        <v>15.5</v>
      </c>
      <c r="R9" s="437">
        <f t="shared" si="1"/>
        <v>2.1</v>
      </c>
      <c r="S9" s="437">
        <f t="shared" si="1"/>
        <v>0</v>
      </c>
      <c r="T9" s="437">
        <f t="shared" si="1"/>
        <v>2.1</v>
      </c>
      <c r="U9" s="437">
        <f t="shared" si="1"/>
        <v>0</v>
      </c>
      <c r="V9" s="437">
        <f t="shared" si="1"/>
        <v>0</v>
      </c>
      <c r="W9" s="437">
        <f t="shared" si="1"/>
        <v>24.8</v>
      </c>
      <c r="X9" s="437">
        <f t="shared" si="1"/>
        <v>0</v>
      </c>
      <c r="Y9" s="437">
        <f t="shared" si="1"/>
        <v>0</v>
      </c>
      <c r="Z9" s="437">
        <f t="shared" si="1"/>
        <v>0</v>
      </c>
      <c r="AA9" s="437">
        <f t="shared" si="1"/>
        <v>0</v>
      </c>
    </row>
    <row r="10" spans="1:256" s="28" customFormat="1" ht="22.5" customHeight="1">
      <c r="A10" s="413" t="str">
        <f>'15.一般-工资福利'!A10</f>
        <v>201</v>
      </c>
      <c r="B10" s="413" t="str">
        <f>'15.一般-工资福利'!B10</f>
        <v>02</v>
      </c>
      <c r="C10" s="413" t="str">
        <f>'15.一般-工资福利'!C10</f>
        <v>01</v>
      </c>
      <c r="D10" s="569" t="s">
        <v>93</v>
      </c>
      <c r="E10" s="423" t="str">
        <f>'15.一般-工资福利'!E10</f>
        <v>行政运行</v>
      </c>
      <c r="F10" s="442">
        <f>'15.一般-工资福利'!F10</f>
        <v>295.91</v>
      </c>
      <c r="G10" s="442">
        <f>'15.一般-工资福利'!G10</f>
        <v>218.31</v>
      </c>
      <c r="H10" s="442">
        <f>'15.一般-工资福利'!H10</f>
        <v>136.72</v>
      </c>
      <c r="I10" s="442">
        <f>'15.一般-工资福利'!I10</f>
        <v>0</v>
      </c>
      <c r="J10" s="442">
        <f>'15.一般-工资福利'!J10</f>
        <v>70.2</v>
      </c>
      <c r="K10" s="442">
        <f>'15.一般-工资福利'!K10</f>
        <v>0</v>
      </c>
      <c r="L10" s="442">
        <f>'15.一般-工资福利'!L10</f>
        <v>0</v>
      </c>
      <c r="M10" s="442">
        <f>'15.一般-工资福利'!M10</f>
        <v>11.39</v>
      </c>
      <c r="N10" s="442">
        <f>'15.一般-工资福利'!N10</f>
        <v>0</v>
      </c>
      <c r="O10" s="442">
        <f>'15.一般-工资福利'!O10</f>
        <v>52.800000000000004</v>
      </c>
      <c r="P10" s="442">
        <f>'15.一般-工资福利'!P10</f>
        <v>33.1</v>
      </c>
      <c r="Q10" s="442">
        <f>'15.一般-工资福利'!Q10</f>
        <v>15.5</v>
      </c>
      <c r="R10" s="442">
        <f>'15.一般-工资福利'!R10</f>
        <v>2.1</v>
      </c>
      <c r="S10" s="442">
        <f>'15.一般-工资福利'!S10</f>
        <v>0</v>
      </c>
      <c r="T10" s="442">
        <f>'15.一般-工资福利'!T10</f>
        <v>2.1</v>
      </c>
      <c r="U10" s="442">
        <f>'15.一般-工资福利'!U10</f>
        <v>0</v>
      </c>
      <c r="V10" s="442">
        <f>'15.一般-工资福利'!V10</f>
        <v>0</v>
      </c>
      <c r="W10" s="442">
        <f>'15.一般-工资福利'!W10</f>
        <v>24.8</v>
      </c>
      <c r="X10" s="442">
        <f>'15.一般-工资福利'!X10</f>
        <v>0</v>
      </c>
      <c r="Y10" s="442">
        <f>'15.一般-工资福利'!Y10</f>
        <v>0</v>
      </c>
      <c r="Z10" s="442">
        <f>'15.一般-工资福利'!Z10</f>
        <v>0</v>
      </c>
      <c r="AA10" s="442">
        <f>'15.一般-工资福利'!AA10</f>
        <v>0</v>
      </c>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449"/>
      <c r="EN10" s="449"/>
      <c r="EO10" s="449"/>
      <c r="EP10" s="449"/>
      <c r="EQ10" s="449"/>
      <c r="ER10" s="449"/>
      <c r="ES10" s="449"/>
      <c r="ET10" s="449"/>
      <c r="EU10" s="449"/>
      <c r="EV10" s="449"/>
      <c r="EW10" s="449"/>
      <c r="EX10" s="449"/>
      <c r="EY10" s="449"/>
      <c r="EZ10" s="449"/>
      <c r="FA10" s="449"/>
      <c r="FB10" s="449"/>
      <c r="FC10" s="449"/>
      <c r="FD10" s="449"/>
      <c r="FE10" s="449"/>
      <c r="FF10" s="449"/>
      <c r="FG10" s="449"/>
      <c r="FH10" s="449"/>
      <c r="FI10" s="449"/>
      <c r="FJ10" s="449"/>
      <c r="FK10" s="449"/>
      <c r="FL10" s="449"/>
      <c r="FM10" s="449"/>
      <c r="FN10" s="449"/>
      <c r="FO10" s="449"/>
      <c r="FP10" s="449"/>
      <c r="FQ10" s="449"/>
      <c r="FR10" s="449"/>
      <c r="FS10" s="449"/>
      <c r="FT10" s="449"/>
      <c r="FU10" s="449"/>
      <c r="FV10" s="449"/>
      <c r="FW10" s="449"/>
      <c r="FX10" s="449"/>
      <c r="FY10" s="449"/>
      <c r="FZ10" s="449"/>
      <c r="GA10" s="449"/>
      <c r="GB10" s="449"/>
      <c r="GC10" s="449"/>
      <c r="GD10" s="449"/>
      <c r="GE10" s="449"/>
      <c r="GF10" s="449"/>
      <c r="GG10" s="449"/>
      <c r="GH10" s="449"/>
      <c r="GI10" s="449"/>
      <c r="GJ10" s="449"/>
      <c r="GK10" s="449"/>
      <c r="GL10" s="449"/>
      <c r="GM10" s="449"/>
      <c r="GN10" s="449"/>
      <c r="GO10" s="449"/>
      <c r="GP10" s="449"/>
      <c r="GQ10" s="449"/>
      <c r="GR10" s="449"/>
      <c r="GS10" s="449"/>
      <c r="GT10" s="449"/>
      <c r="GU10" s="449"/>
      <c r="GV10" s="449"/>
      <c r="GW10" s="449"/>
      <c r="GX10" s="449"/>
      <c r="GY10" s="449"/>
      <c r="GZ10" s="449"/>
      <c r="HA10" s="449"/>
      <c r="HB10" s="449"/>
      <c r="HC10" s="449"/>
      <c r="HD10" s="449"/>
      <c r="HE10" s="449"/>
      <c r="HF10" s="449"/>
      <c r="HG10" s="449"/>
      <c r="HH10" s="449"/>
      <c r="HI10" s="449"/>
      <c r="HJ10" s="449"/>
      <c r="HK10" s="449"/>
      <c r="HL10" s="449"/>
      <c r="HM10" s="449"/>
      <c r="HN10" s="449"/>
      <c r="HO10" s="449"/>
      <c r="HP10" s="449"/>
      <c r="HQ10" s="449"/>
      <c r="HR10" s="449"/>
      <c r="HS10" s="449"/>
      <c r="HT10" s="449"/>
      <c r="HU10" s="449"/>
      <c r="HV10" s="449"/>
      <c r="HW10" s="449"/>
      <c r="HX10" s="449"/>
      <c r="HY10" s="449"/>
      <c r="HZ10" s="449"/>
      <c r="IA10" s="449"/>
      <c r="IB10" s="449"/>
      <c r="IC10" s="449"/>
      <c r="ID10" s="449"/>
      <c r="IE10" s="449"/>
      <c r="IF10" s="449"/>
      <c r="IG10" s="449"/>
      <c r="IH10" s="449"/>
      <c r="II10" s="449"/>
      <c r="IJ10" s="449"/>
      <c r="IK10" s="449"/>
      <c r="IL10" s="449"/>
      <c r="IM10" s="449"/>
      <c r="IN10" s="449"/>
      <c r="IO10" s="449"/>
      <c r="IP10" s="449"/>
      <c r="IQ10" s="449"/>
      <c r="IR10" s="449"/>
      <c r="IS10" s="449"/>
      <c r="IT10" s="449"/>
      <c r="IU10" s="449"/>
      <c r="IV10" s="449"/>
    </row>
    <row r="11" spans="1:28" ht="22.5" customHeight="1">
      <c r="A11" s="443"/>
      <c r="B11" s="443"/>
      <c r="C11" s="443"/>
      <c r="D11" s="443"/>
      <c r="E11" s="443"/>
      <c r="F11" s="443"/>
      <c r="G11" s="443"/>
      <c r="H11" s="443"/>
      <c r="I11" s="443"/>
      <c r="J11" s="443"/>
      <c r="K11" s="443"/>
      <c r="L11" s="443"/>
      <c r="M11" s="444"/>
      <c r="N11" s="443"/>
      <c r="O11" s="443"/>
      <c r="P11" s="443"/>
      <c r="Q11" s="443"/>
      <c r="R11" s="443"/>
      <c r="S11" s="443"/>
      <c r="T11" s="443"/>
      <c r="U11" s="443"/>
      <c r="V11" s="443"/>
      <c r="W11" s="443"/>
      <c r="X11" s="443"/>
      <c r="Y11" s="443"/>
      <c r="Z11" s="443"/>
      <c r="AA11" s="443"/>
      <c r="AB11" s="443"/>
    </row>
    <row r="12" spans="1:28" ht="22.5" customHeight="1">
      <c r="A12" s="443"/>
      <c r="B12" s="443"/>
      <c r="C12" s="443"/>
      <c r="D12" s="443"/>
      <c r="E12" s="443"/>
      <c r="F12" s="443"/>
      <c r="G12" s="443"/>
      <c r="H12" s="443"/>
      <c r="I12" s="443"/>
      <c r="J12" s="443"/>
      <c r="K12" s="443"/>
      <c r="L12" s="443"/>
      <c r="N12" s="443"/>
      <c r="O12" s="443"/>
      <c r="P12" s="443"/>
      <c r="Q12" s="443"/>
      <c r="R12" s="443"/>
      <c r="S12" s="443"/>
      <c r="T12" s="443"/>
      <c r="U12" s="443"/>
      <c r="V12" s="443"/>
      <c r="W12" s="443"/>
      <c r="X12" s="443"/>
      <c r="Y12" s="443"/>
      <c r="Z12" s="443"/>
      <c r="AA12" s="443"/>
      <c r="AB12" s="443"/>
    </row>
    <row r="13" spans="1:27" ht="22.5" customHeight="1">
      <c r="A13" s="443"/>
      <c r="B13" s="443"/>
      <c r="C13" s="443"/>
      <c r="D13" s="443"/>
      <c r="E13" s="443"/>
      <c r="F13" s="443"/>
      <c r="G13" s="443"/>
      <c r="H13" s="443"/>
      <c r="I13" s="443"/>
      <c r="J13" s="443"/>
      <c r="K13" s="443"/>
      <c r="L13" s="443"/>
      <c r="N13" s="443"/>
      <c r="O13" s="443"/>
      <c r="P13" s="443"/>
      <c r="Q13" s="443"/>
      <c r="R13" s="443"/>
      <c r="S13" s="443"/>
      <c r="T13" s="443"/>
      <c r="U13" s="443"/>
      <c r="V13" s="443"/>
      <c r="W13" s="443"/>
      <c r="X13" s="443"/>
      <c r="Y13" s="443"/>
      <c r="Z13" s="443"/>
      <c r="AA13" s="443"/>
    </row>
    <row r="14" spans="1:27" ht="22.5" customHeight="1">
      <c r="A14" s="443"/>
      <c r="B14" s="443"/>
      <c r="C14" s="443"/>
      <c r="D14" s="443"/>
      <c r="E14" s="443"/>
      <c r="F14" s="443"/>
      <c r="G14" s="443"/>
      <c r="H14" s="443"/>
      <c r="I14" s="443"/>
      <c r="J14" s="443"/>
      <c r="K14" s="443"/>
      <c r="L14" s="443"/>
      <c r="N14" s="443"/>
      <c r="O14" s="443"/>
      <c r="P14" s="443"/>
      <c r="Q14" s="443"/>
      <c r="R14" s="443"/>
      <c r="S14" s="443"/>
      <c r="T14" s="443"/>
      <c r="U14" s="443"/>
      <c r="V14" s="443"/>
      <c r="W14" s="443"/>
      <c r="X14" s="443"/>
      <c r="Y14" s="443"/>
      <c r="Z14" s="443"/>
      <c r="AA14" s="443"/>
    </row>
    <row r="15" spans="1:26" ht="22.5" customHeight="1">
      <c r="A15" s="443"/>
      <c r="B15" s="443"/>
      <c r="C15" s="443"/>
      <c r="D15" s="443"/>
      <c r="E15" s="443"/>
      <c r="F15" s="443"/>
      <c r="J15" s="443"/>
      <c r="K15" s="443"/>
      <c r="L15" s="443"/>
      <c r="N15" s="443"/>
      <c r="O15" s="443"/>
      <c r="P15" s="443"/>
      <c r="Q15" s="443"/>
      <c r="R15" s="443"/>
      <c r="S15" s="443"/>
      <c r="T15" s="443"/>
      <c r="U15" s="443"/>
      <c r="V15" s="443"/>
      <c r="W15" s="443"/>
      <c r="X15" s="443"/>
      <c r="Y15" s="443"/>
      <c r="Z15" s="443"/>
    </row>
    <row r="16" spans="1:25" ht="22.5" customHeight="1">
      <c r="A16" s="443"/>
      <c r="B16" s="443"/>
      <c r="C16" s="443"/>
      <c r="D16" s="443"/>
      <c r="E16" s="443"/>
      <c r="F16" s="443"/>
      <c r="O16" s="443"/>
      <c r="P16" s="443"/>
      <c r="Q16" s="443"/>
      <c r="R16" s="443"/>
      <c r="S16" s="443"/>
      <c r="T16" s="443"/>
      <c r="U16" s="443"/>
      <c r="V16" s="443"/>
      <c r="W16" s="443"/>
      <c r="X16" s="443"/>
      <c r="Y16" s="443"/>
    </row>
    <row r="17" spans="15:24" ht="22.5" customHeight="1">
      <c r="O17" s="443"/>
      <c r="P17" s="443"/>
      <c r="Q17" s="443"/>
      <c r="R17" s="443"/>
      <c r="S17" s="443"/>
      <c r="T17" s="443"/>
      <c r="U17" s="443"/>
      <c r="V17" s="443"/>
      <c r="W17" s="443"/>
      <c r="X17" s="443"/>
    </row>
    <row r="18" spans="15:17" ht="22.5" customHeight="1">
      <c r="O18" s="443"/>
      <c r="P18" s="443"/>
      <c r="Q18" s="443"/>
    </row>
    <row r="19"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O14" sqref="O1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24" t="s">
        <v>161</v>
      </c>
    </row>
    <row r="2" spans="1:14" ht="33" customHeight="1">
      <c r="A2" s="285" t="s">
        <v>162</v>
      </c>
      <c r="B2" s="285"/>
      <c r="C2" s="285"/>
      <c r="D2" s="285"/>
      <c r="E2" s="285"/>
      <c r="F2" s="285"/>
      <c r="G2" s="285"/>
      <c r="H2" s="285"/>
      <c r="I2" s="285"/>
      <c r="J2" s="285"/>
      <c r="K2" s="285"/>
      <c r="L2" s="285"/>
      <c r="M2" s="285"/>
      <c r="N2" s="285"/>
    </row>
    <row r="3" spans="1:14" ht="14.25" customHeight="1">
      <c r="A3" s="241" t="s">
        <v>2</v>
      </c>
      <c r="B3" s="241"/>
      <c r="C3" s="241"/>
      <c r="D3" s="241"/>
      <c r="E3" s="241"/>
      <c r="F3" s="7"/>
      <c r="M3" s="403" t="s">
        <v>78</v>
      </c>
      <c r="N3" s="403"/>
    </row>
    <row r="4" spans="1:14" ht="22.5" customHeight="1">
      <c r="A4" s="242" t="s">
        <v>97</v>
      </c>
      <c r="B4" s="242"/>
      <c r="C4" s="242"/>
      <c r="D4" s="56" t="s">
        <v>126</v>
      </c>
      <c r="E4" s="56" t="s">
        <v>98</v>
      </c>
      <c r="F4" s="56" t="s">
        <v>81</v>
      </c>
      <c r="G4" s="56" t="s">
        <v>128</v>
      </c>
      <c r="H4" s="56"/>
      <c r="I4" s="56"/>
      <c r="J4" s="56"/>
      <c r="K4" s="56"/>
      <c r="L4" s="56" t="s">
        <v>132</v>
      </c>
      <c r="M4" s="56"/>
      <c r="N4" s="56"/>
    </row>
    <row r="5" spans="1:14" ht="17.25" customHeight="1">
      <c r="A5" s="56" t="s">
        <v>100</v>
      </c>
      <c r="B5" s="62" t="s">
        <v>101</v>
      </c>
      <c r="C5" s="56" t="s">
        <v>102</v>
      </c>
      <c r="D5" s="56"/>
      <c r="E5" s="56"/>
      <c r="F5" s="56"/>
      <c r="G5" s="56" t="s">
        <v>163</v>
      </c>
      <c r="H5" s="56" t="s">
        <v>164</v>
      </c>
      <c r="I5" s="56" t="s">
        <v>142</v>
      </c>
      <c r="J5" s="56" t="s">
        <v>143</v>
      </c>
      <c r="K5" s="56" t="s">
        <v>144</v>
      </c>
      <c r="L5" s="56" t="s">
        <v>163</v>
      </c>
      <c r="M5" s="56" t="s">
        <v>114</v>
      </c>
      <c r="N5" s="56" t="s">
        <v>165</v>
      </c>
    </row>
    <row r="6" spans="1:14" ht="20.25" customHeight="1">
      <c r="A6" s="56"/>
      <c r="B6" s="62"/>
      <c r="C6" s="56"/>
      <c r="D6" s="56"/>
      <c r="E6" s="56"/>
      <c r="F6" s="56"/>
      <c r="G6" s="56"/>
      <c r="H6" s="56"/>
      <c r="I6" s="56"/>
      <c r="J6" s="56"/>
      <c r="K6" s="56"/>
      <c r="L6" s="56"/>
      <c r="M6" s="56"/>
      <c r="N6" s="56"/>
    </row>
    <row r="7" spans="1:14" ht="30" customHeight="1">
      <c r="A7" s="56"/>
      <c r="B7" s="62"/>
      <c r="C7" s="56"/>
      <c r="D7" s="56"/>
      <c r="E7" s="420" t="s">
        <v>81</v>
      </c>
      <c r="F7" s="286">
        <f aca="true" t="shared" si="0" ref="F7:J7">F8</f>
        <v>295.91</v>
      </c>
      <c r="G7" s="286">
        <f t="shared" si="0"/>
        <v>295.91</v>
      </c>
      <c r="H7" s="286">
        <f t="shared" si="0"/>
        <v>218.31</v>
      </c>
      <c r="I7" s="286">
        <f t="shared" si="0"/>
        <v>52.800000000000004</v>
      </c>
      <c r="J7" s="286">
        <f t="shared" si="0"/>
        <v>24.8</v>
      </c>
      <c r="K7" s="56"/>
      <c r="L7" s="56"/>
      <c r="M7" s="56"/>
      <c r="N7" s="56"/>
    </row>
    <row r="8" spans="1:14" ht="30" customHeight="1">
      <c r="A8" s="413" t="str">
        <f>'15.一般-工资福利'!A8</f>
        <v>201</v>
      </c>
      <c r="B8" s="421"/>
      <c r="C8" s="422"/>
      <c r="D8" s="570" t="s">
        <v>93</v>
      </c>
      <c r="E8" s="423" t="s">
        <v>103</v>
      </c>
      <c r="F8" s="286">
        <f>F9</f>
        <v>295.91</v>
      </c>
      <c r="G8" s="286">
        <f aca="true" t="shared" si="1" ref="G8:K9">G9</f>
        <v>295.91</v>
      </c>
      <c r="H8" s="286">
        <f t="shared" si="1"/>
        <v>218.31</v>
      </c>
      <c r="I8" s="286">
        <f t="shared" si="1"/>
        <v>52.800000000000004</v>
      </c>
      <c r="J8" s="286">
        <f t="shared" si="1"/>
        <v>24.8</v>
      </c>
      <c r="K8" s="286">
        <f t="shared" si="1"/>
        <v>0</v>
      </c>
      <c r="L8" s="287"/>
      <c r="M8" s="287"/>
      <c r="N8" s="287"/>
    </row>
    <row r="9" spans="1:14" ht="30" customHeight="1">
      <c r="A9" s="413" t="str">
        <f>'15.一般-工资福利'!A9</f>
        <v>201</v>
      </c>
      <c r="B9" s="421" t="s">
        <v>166</v>
      </c>
      <c r="C9" s="422"/>
      <c r="D9" s="570" t="s">
        <v>93</v>
      </c>
      <c r="E9" s="423" t="str">
        <f>'15.一般-工资福利'!E9</f>
        <v>政协事务</v>
      </c>
      <c r="F9" s="286">
        <f>F10</f>
        <v>295.91</v>
      </c>
      <c r="G9" s="286">
        <f t="shared" si="1"/>
        <v>295.91</v>
      </c>
      <c r="H9" s="286">
        <f t="shared" si="1"/>
        <v>218.31</v>
      </c>
      <c r="I9" s="286">
        <f t="shared" si="1"/>
        <v>52.800000000000004</v>
      </c>
      <c r="J9" s="286">
        <f t="shared" si="1"/>
        <v>24.8</v>
      </c>
      <c r="K9" s="286">
        <f t="shared" si="1"/>
        <v>0</v>
      </c>
      <c r="L9" s="287"/>
      <c r="M9" s="287"/>
      <c r="N9" s="287"/>
    </row>
    <row r="10" spans="1:14" s="28" customFormat="1" ht="30" customHeight="1">
      <c r="A10" s="413" t="str">
        <f>'15.一般-工资福利'!A10</f>
        <v>201</v>
      </c>
      <c r="B10" s="413" t="str">
        <f>'15.一般-工资福利'!B10</f>
        <v>02</v>
      </c>
      <c r="C10" s="413" t="str">
        <f>'15.一般-工资福利'!C10</f>
        <v>01</v>
      </c>
      <c r="D10" s="570" t="s">
        <v>93</v>
      </c>
      <c r="E10" s="423" t="str">
        <f>'15.一般-工资福利'!E10</f>
        <v>行政运行</v>
      </c>
      <c r="F10" s="286">
        <f>G10+L10</f>
        <v>295.91</v>
      </c>
      <c r="G10" s="286">
        <f>SUM(H10:K10)</f>
        <v>295.91</v>
      </c>
      <c r="H10" s="286">
        <f>'06.基本-工资福利'!G10</f>
        <v>218.31</v>
      </c>
      <c r="I10" s="286">
        <f>'06.基本-工资福利'!O10</f>
        <v>52.800000000000004</v>
      </c>
      <c r="J10" s="286">
        <f>'06.基本-工资福利'!W10</f>
        <v>24.8</v>
      </c>
      <c r="K10" s="286">
        <f>'06.基本-工资福利'!X10</f>
        <v>0</v>
      </c>
      <c r="L10" s="405">
        <v>0</v>
      </c>
      <c r="M10" s="405">
        <v>0</v>
      </c>
      <c r="N10" s="405">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9"/>
  <sheetViews>
    <sheetView showGridLines="0" showZeros="0" workbookViewId="0" topLeftCell="A1">
      <selection activeCell="O15" sqref="O15"/>
    </sheetView>
  </sheetViews>
  <sheetFormatPr defaultColWidth="6.75390625" defaultRowHeight="22.5" customHeight="1"/>
  <cols>
    <col min="1" max="3" width="3.625" style="407" customWidth="1"/>
    <col min="4" max="4" width="10.00390625" style="407" customWidth="1"/>
    <col min="5" max="5" width="17.375" style="407" customWidth="1"/>
    <col min="6" max="6" width="8.125" style="407" customWidth="1"/>
    <col min="7" max="21" width="6.50390625" style="407" customWidth="1"/>
    <col min="22" max="25" width="6.875" style="407" customWidth="1"/>
    <col min="26" max="26" width="6.50390625" style="407" customWidth="1"/>
    <col min="27" max="16384" width="6.75390625" style="407" customWidth="1"/>
  </cols>
  <sheetData>
    <row r="1" spans="2:26" ht="22.5" customHeight="1">
      <c r="B1" s="408"/>
      <c r="C1" s="408"/>
      <c r="D1" s="408"/>
      <c r="E1" s="408"/>
      <c r="F1" s="408"/>
      <c r="G1" s="408"/>
      <c r="H1" s="408"/>
      <c r="I1" s="408"/>
      <c r="J1" s="408"/>
      <c r="K1" s="408"/>
      <c r="L1" s="408"/>
      <c r="M1" s="408"/>
      <c r="N1" s="408"/>
      <c r="O1" s="408"/>
      <c r="P1" s="408"/>
      <c r="Q1" s="408"/>
      <c r="R1" s="408"/>
      <c r="T1" s="415"/>
      <c r="V1" s="415"/>
      <c r="W1" s="415"/>
      <c r="X1" s="415"/>
      <c r="Y1" s="417" t="s">
        <v>167</v>
      </c>
      <c r="Z1" s="417"/>
    </row>
    <row r="2" spans="1:26" ht="22.5" customHeight="1">
      <c r="A2" s="409" t="s">
        <v>168</v>
      </c>
      <c r="B2" s="409"/>
      <c r="C2" s="409"/>
      <c r="D2" s="409"/>
      <c r="E2" s="409"/>
      <c r="F2" s="409"/>
      <c r="G2" s="409"/>
      <c r="H2" s="409"/>
      <c r="I2" s="409"/>
      <c r="J2" s="409"/>
      <c r="K2" s="409"/>
      <c r="L2" s="409"/>
      <c r="M2" s="409"/>
      <c r="N2" s="409"/>
      <c r="O2" s="409"/>
      <c r="P2" s="409"/>
      <c r="Q2" s="409"/>
      <c r="R2" s="409"/>
      <c r="S2" s="409"/>
      <c r="T2" s="409"/>
      <c r="U2" s="409"/>
      <c r="V2" s="409"/>
      <c r="W2" s="409"/>
      <c r="X2" s="409"/>
      <c r="Y2" s="409"/>
      <c r="Z2" s="409"/>
    </row>
    <row r="3" spans="1:26" ht="22.5" customHeight="1">
      <c r="A3" s="241" t="s">
        <v>2</v>
      </c>
      <c r="B3" s="241"/>
      <c r="C3" s="241"/>
      <c r="D3" s="241"/>
      <c r="E3" s="241"/>
      <c r="F3" s="410"/>
      <c r="G3" s="410"/>
      <c r="H3" s="410"/>
      <c r="I3" s="410"/>
      <c r="J3" s="410"/>
      <c r="K3" s="410"/>
      <c r="L3" s="410"/>
      <c r="M3" s="410"/>
      <c r="N3" s="410"/>
      <c r="O3" s="410"/>
      <c r="P3" s="410"/>
      <c r="Q3" s="410"/>
      <c r="R3" s="410"/>
      <c r="V3" s="416"/>
      <c r="W3" s="416"/>
      <c r="X3" s="416"/>
      <c r="Y3" s="418" t="s">
        <v>3</v>
      </c>
      <c r="Z3" s="418"/>
    </row>
    <row r="4" spans="1:26" ht="22.5" customHeight="1">
      <c r="A4" s="61" t="s">
        <v>97</v>
      </c>
      <c r="B4" s="61"/>
      <c r="C4" s="61"/>
      <c r="D4" s="411" t="s">
        <v>79</v>
      </c>
      <c r="E4" s="411" t="s">
        <v>98</v>
      </c>
      <c r="F4" s="411" t="s">
        <v>169</v>
      </c>
      <c r="G4" s="411" t="s">
        <v>170</v>
      </c>
      <c r="H4" s="411" t="s">
        <v>171</v>
      </c>
      <c r="I4" s="411" t="s">
        <v>172</v>
      </c>
      <c r="J4" s="411" t="s">
        <v>173</v>
      </c>
      <c r="K4" s="411" t="s">
        <v>174</v>
      </c>
      <c r="L4" s="411" t="s">
        <v>175</v>
      </c>
      <c r="M4" s="411" t="s">
        <v>176</v>
      </c>
      <c r="N4" s="411" t="s">
        <v>177</v>
      </c>
      <c r="O4" s="411" t="s">
        <v>178</v>
      </c>
      <c r="P4" s="411" t="s">
        <v>179</v>
      </c>
      <c r="Q4" s="411" t="s">
        <v>180</v>
      </c>
      <c r="R4" s="411" t="s">
        <v>181</v>
      </c>
      <c r="S4" s="411" t="s">
        <v>182</v>
      </c>
      <c r="T4" s="411" t="s">
        <v>183</v>
      </c>
      <c r="U4" s="411" t="s">
        <v>184</v>
      </c>
      <c r="V4" s="411" t="s">
        <v>185</v>
      </c>
      <c r="W4" s="411" t="s">
        <v>186</v>
      </c>
      <c r="X4" s="411" t="s">
        <v>187</v>
      </c>
      <c r="Y4" s="411" t="s">
        <v>188</v>
      </c>
      <c r="Z4" s="419" t="s">
        <v>189</v>
      </c>
    </row>
    <row r="5" spans="1:26" ht="13.5" customHeight="1">
      <c r="A5" s="411" t="s">
        <v>100</v>
      </c>
      <c r="B5" s="411" t="s">
        <v>101</v>
      </c>
      <c r="C5" s="411" t="s">
        <v>102</v>
      </c>
      <c r="D5" s="411"/>
      <c r="E5" s="411"/>
      <c r="F5" s="411"/>
      <c r="G5" s="411"/>
      <c r="H5" s="411"/>
      <c r="I5" s="411"/>
      <c r="J5" s="411"/>
      <c r="K5" s="411"/>
      <c r="L5" s="411"/>
      <c r="M5" s="411"/>
      <c r="N5" s="411"/>
      <c r="O5" s="411"/>
      <c r="P5" s="411"/>
      <c r="Q5" s="411"/>
      <c r="R5" s="411"/>
      <c r="S5" s="411"/>
      <c r="T5" s="411"/>
      <c r="U5" s="411"/>
      <c r="V5" s="411"/>
      <c r="W5" s="411"/>
      <c r="X5" s="411"/>
      <c r="Y5" s="411"/>
      <c r="Z5" s="419"/>
    </row>
    <row r="6" spans="1:26" ht="13.5" customHeight="1">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9"/>
    </row>
    <row r="7" spans="1:26" ht="22.5" customHeight="1">
      <c r="A7" s="61"/>
      <c r="B7" s="61"/>
      <c r="C7" s="61"/>
      <c r="D7" s="61"/>
      <c r="E7" s="61" t="s">
        <v>81</v>
      </c>
      <c r="F7" s="412">
        <f aca="true" t="shared" si="0" ref="F7:Z7">F8</f>
        <v>62.7</v>
      </c>
      <c r="G7" s="412">
        <f t="shared" si="0"/>
        <v>4.5</v>
      </c>
      <c r="H7" s="412">
        <f t="shared" si="0"/>
        <v>1.2</v>
      </c>
      <c r="I7" s="412">
        <f t="shared" si="0"/>
        <v>0.45</v>
      </c>
      <c r="J7" s="412">
        <f t="shared" si="0"/>
        <v>3</v>
      </c>
      <c r="K7" s="412">
        <f t="shared" si="0"/>
        <v>8.7</v>
      </c>
      <c r="L7" s="412">
        <f t="shared" si="0"/>
        <v>3.3</v>
      </c>
      <c r="M7" s="412">
        <f t="shared" si="0"/>
        <v>7.2</v>
      </c>
      <c r="N7" s="412">
        <f t="shared" si="0"/>
        <v>0</v>
      </c>
      <c r="O7" s="412">
        <f t="shared" si="0"/>
        <v>0.9</v>
      </c>
      <c r="P7" s="412">
        <f t="shared" si="0"/>
        <v>0</v>
      </c>
      <c r="Q7" s="412">
        <f t="shared" si="0"/>
        <v>3.6</v>
      </c>
      <c r="R7" s="412">
        <f t="shared" si="0"/>
        <v>3.5</v>
      </c>
      <c r="S7" s="412">
        <f t="shared" si="0"/>
        <v>0</v>
      </c>
      <c r="T7" s="412">
        <f t="shared" si="0"/>
        <v>0</v>
      </c>
      <c r="U7" s="412">
        <f t="shared" si="0"/>
        <v>0</v>
      </c>
      <c r="V7" s="412">
        <f t="shared" si="0"/>
        <v>25.1</v>
      </c>
      <c r="W7" s="412">
        <f t="shared" si="0"/>
        <v>0.5</v>
      </c>
      <c r="X7" s="412">
        <f t="shared" si="0"/>
        <v>0</v>
      </c>
      <c r="Y7" s="412">
        <f t="shared" si="0"/>
        <v>0</v>
      </c>
      <c r="Z7" s="412">
        <f t="shared" si="0"/>
        <v>0.75</v>
      </c>
    </row>
    <row r="8" spans="1:26" ht="24.75" customHeight="1">
      <c r="A8" s="299" t="str">
        <f>'15.一般-工资福利'!A8</f>
        <v>201</v>
      </c>
      <c r="B8" s="299"/>
      <c r="C8" s="299"/>
      <c r="D8" s="570" t="s">
        <v>93</v>
      </c>
      <c r="E8" s="299" t="s">
        <v>103</v>
      </c>
      <c r="F8" s="412">
        <f>F9</f>
        <v>62.7</v>
      </c>
      <c r="G8" s="412">
        <f aca="true" t="shared" si="1" ref="G8:Z8">G9</f>
        <v>4.5</v>
      </c>
      <c r="H8" s="412">
        <f t="shared" si="1"/>
        <v>1.2</v>
      </c>
      <c r="I8" s="412">
        <f t="shared" si="1"/>
        <v>0.45</v>
      </c>
      <c r="J8" s="412">
        <f t="shared" si="1"/>
        <v>3</v>
      </c>
      <c r="K8" s="412">
        <f t="shared" si="1"/>
        <v>8.7</v>
      </c>
      <c r="L8" s="412">
        <f t="shared" si="1"/>
        <v>3.3</v>
      </c>
      <c r="M8" s="412">
        <f t="shared" si="1"/>
        <v>7.2</v>
      </c>
      <c r="N8" s="412">
        <f t="shared" si="1"/>
        <v>0</v>
      </c>
      <c r="O8" s="412">
        <f t="shared" si="1"/>
        <v>0.9</v>
      </c>
      <c r="P8" s="412">
        <f t="shared" si="1"/>
        <v>0</v>
      </c>
      <c r="Q8" s="412">
        <f t="shared" si="1"/>
        <v>3.6</v>
      </c>
      <c r="R8" s="412">
        <f t="shared" si="1"/>
        <v>3.5</v>
      </c>
      <c r="S8" s="412">
        <f t="shared" si="1"/>
        <v>0</v>
      </c>
      <c r="T8" s="412">
        <f t="shared" si="1"/>
        <v>0</v>
      </c>
      <c r="U8" s="412">
        <f t="shared" si="1"/>
        <v>0</v>
      </c>
      <c r="V8" s="412">
        <f t="shared" si="1"/>
        <v>25.1</v>
      </c>
      <c r="W8" s="412">
        <f t="shared" si="1"/>
        <v>0.5</v>
      </c>
      <c r="X8" s="412">
        <f t="shared" si="1"/>
        <v>0</v>
      </c>
      <c r="Y8" s="412">
        <f t="shared" si="1"/>
        <v>0</v>
      </c>
      <c r="Z8" s="412">
        <f t="shared" si="1"/>
        <v>0.75</v>
      </c>
    </row>
    <row r="9" spans="1:26" ht="22.5" customHeight="1">
      <c r="A9" s="299" t="str">
        <f>'15.一般-工资福利'!A9</f>
        <v>201</v>
      </c>
      <c r="B9" s="414" t="s">
        <v>104</v>
      </c>
      <c r="C9" s="299"/>
      <c r="D9" s="570" t="s">
        <v>93</v>
      </c>
      <c r="E9" s="299" t="str">
        <f>'15.一般-工资福利'!E9</f>
        <v>政协事务</v>
      </c>
      <c r="F9" s="412">
        <f>F10+F11</f>
        <v>62.7</v>
      </c>
      <c r="G9" s="412">
        <f aca="true" t="shared" si="2" ref="G9:Z9">G10+G11</f>
        <v>4.5</v>
      </c>
      <c r="H9" s="412">
        <f t="shared" si="2"/>
        <v>1.2</v>
      </c>
      <c r="I9" s="412">
        <f t="shared" si="2"/>
        <v>0.45</v>
      </c>
      <c r="J9" s="412">
        <f t="shared" si="2"/>
        <v>3</v>
      </c>
      <c r="K9" s="412">
        <f t="shared" si="2"/>
        <v>8.7</v>
      </c>
      <c r="L9" s="412">
        <f t="shared" si="2"/>
        <v>3.3</v>
      </c>
      <c r="M9" s="412">
        <f t="shared" si="2"/>
        <v>7.2</v>
      </c>
      <c r="N9" s="412">
        <f t="shared" si="2"/>
        <v>0</v>
      </c>
      <c r="O9" s="412">
        <f t="shared" si="2"/>
        <v>0.9</v>
      </c>
      <c r="P9" s="412">
        <f t="shared" si="2"/>
        <v>0</v>
      </c>
      <c r="Q9" s="412">
        <f t="shared" si="2"/>
        <v>3.6</v>
      </c>
      <c r="R9" s="412">
        <f t="shared" si="2"/>
        <v>3.5</v>
      </c>
      <c r="S9" s="412">
        <f t="shared" si="2"/>
        <v>0</v>
      </c>
      <c r="T9" s="412">
        <f t="shared" si="2"/>
        <v>0</v>
      </c>
      <c r="U9" s="412">
        <f t="shared" si="2"/>
        <v>0</v>
      </c>
      <c r="V9" s="412">
        <f t="shared" si="2"/>
        <v>25.1</v>
      </c>
      <c r="W9" s="412">
        <f t="shared" si="2"/>
        <v>0.5</v>
      </c>
      <c r="X9" s="412">
        <f t="shared" si="2"/>
        <v>0</v>
      </c>
      <c r="Y9" s="412">
        <f t="shared" si="2"/>
        <v>0</v>
      </c>
      <c r="Z9" s="412">
        <f t="shared" si="2"/>
        <v>0.75</v>
      </c>
    </row>
    <row r="10" spans="1:26" s="406" customFormat="1" ht="22.5" customHeight="1">
      <c r="A10" s="299" t="str">
        <f>'15.一般-工资福利'!A10</f>
        <v>201</v>
      </c>
      <c r="B10" s="299" t="str">
        <f>'15.一般-工资福利'!B10</f>
        <v>02</v>
      </c>
      <c r="C10" s="299" t="str">
        <f>'15.一般-工资福利'!C10</f>
        <v>01</v>
      </c>
      <c r="D10" s="570" t="s">
        <v>93</v>
      </c>
      <c r="E10" s="299" t="str">
        <f>'15.一般-工资福利'!E10</f>
        <v>行政运行</v>
      </c>
      <c r="F10" s="412">
        <f>'17.一般-商品和服务'!F10</f>
        <v>62.7</v>
      </c>
      <c r="G10" s="412">
        <f>'17.一般-商品和服务'!G10</f>
        <v>4.5</v>
      </c>
      <c r="H10" s="412">
        <f>'17.一般-商品和服务'!H10</f>
        <v>1.2</v>
      </c>
      <c r="I10" s="412">
        <f>'17.一般-商品和服务'!I10</f>
        <v>0.45</v>
      </c>
      <c r="J10" s="412">
        <f>'17.一般-商品和服务'!J10</f>
        <v>3</v>
      </c>
      <c r="K10" s="412">
        <f>'17.一般-商品和服务'!K10</f>
        <v>8.7</v>
      </c>
      <c r="L10" s="412">
        <f>'17.一般-商品和服务'!L10</f>
        <v>3.3</v>
      </c>
      <c r="M10" s="412">
        <f>'17.一般-商品和服务'!M10</f>
        <v>7.2</v>
      </c>
      <c r="N10" s="412">
        <f>'17.一般-商品和服务'!N10</f>
        <v>0</v>
      </c>
      <c r="O10" s="412">
        <f>'17.一般-商品和服务'!O10</f>
        <v>0.9</v>
      </c>
      <c r="P10" s="412">
        <f>'17.一般-商品和服务'!P10</f>
        <v>0</v>
      </c>
      <c r="Q10" s="412">
        <f>'17.一般-商品和服务'!Q10</f>
        <v>3.6</v>
      </c>
      <c r="R10" s="412">
        <f>'17.一般-商品和服务'!R10</f>
        <v>3.5</v>
      </c>
      <c r="S10" s="412">
        <f>'17.一般-商品和服务'!S10</f>
        <v>0</v>
      </c>
      <c r="T10" s="412">
        <f>'17.一般-商品和服务'!T10</f>
        <v>0</v>
      </c>
      <c r="U10" s="412">
        <f>'17.一般-商品和服务'!U10</f>
        <v>0</v>
      </c>
      <c r="V10" s="412">
        <f>'17.一般-商品和服务'!V10</f>
        <v>25.1</v>
      </c>
      <c r="W10" s="412">
        <f>'17.一般-商品和服务'!W10</f>
        <v>0.5</v>
      </c>
      <c r="X10" s="412">
        <f>'17.一般-商品和服务'!X10</f>
        <v>0</v>
      </c>
      <c r="Y10" s="412">
        <f>'17.一般-商品和服务'!Y10</f>
        <v>0</v>
      </c>
      <c r="Z10" s="412">
        <f>'17.一般-商品和服务'!Z10</f>
        <v>0.75</v>
      </c>
    </row>
    <row r="11" spans="1:26" ht="22.5" customHeight="1">
      <c r="A11" s="279"/>
      <c r="B11" s="279"/>
      <c r="C11" s="279"/>
      <c r="D11" s="279"/>
      <c r="E11" s="279"/>
      <c r="F11" s="280"/>
      <c r="G11" s="281"/>
      <c r="H11" s="281"/>
      <c r="I11" s="281"/>
      <c r="J11" s="281"/>
      <c r="K11" s="281"/>
      <c r="L11" s="281"/>
      <c r="M11" s="281"/>
      <c r="N11" s="281"/>
      <c r="O11" s="281"/>
      <c r="P11" s="281"/>
      <c r="Q11" s="281"/>
      <c r="R11" s="281"/>
      <c r="S11" s="281"/>
      <c r="T11" s="281"/>
      <c r="U11" s="281"/>
      <c r="V11" s="281"/>
      <c r="W11" s="281"/>
      <c r="X11" s="281"/>
      <c r="Y11" s="281"/>
      <c r="Z11" s="281"/>
    </row>
    <row r="12" spans="1:27" ht="22.5" customHeight="1">
      <c r="A12" s="406"/>
      <c r="B12" s="406"/>
      <c r="C12" s="406"/>
      <c r="D12" s="406"/>
      <c r="E12" s="406"/>
      <c r="F12" s="406"/>
      <c r="G12" s="406"/>
      <c r="H12" s="406"/>
      <c r="I12" s="406"/>
      <c r="J12" s="406"/>
      <c r="K12" s="406"/>
      <c r="L12" s="406"/>
      <c r="M12" s="406"/>
      <c r="N12" s="406"/>
      <c r="P12" s="406"/>
      <c r="Q12" s="406"/>
      <c r="R12" s="406"/>
      <c r="S12" s="406"/>
      <c r="T12" s="406"/>
      <c r="U12" s="406"/>
      <c r="V12" s="406"/>
      <c r="W12" s="406"/>
      <c r="X12" s="406"/>
      <c r="Y12" s="406"/>
      <c r="Z12" s="406"/>
      <c r="AA12" s="406"/>
    </row>
    <row r="13" spans="3:27" ht="22.5" customHeight="1">
      <c r="C13" s="406"/>
      <c r="D13" s="406"/>
      <c r="E13" s="406"/>
      <c r="F13" s="406"/>
      <c r="G13" s="406"/>
      <c r="I13" s="406"/>
      <c r="J13" s="406"/>
      <c r="K13" s="406"/>
      <c r="L13" s="406"/>
      <c r="M13" s="406"/>
      <c r="N13" s="406"/>
      <c r="P13" s="406"/>
      <c r="Q13" s="406"/>
      <c r="R13" s="406"/>
      <c r="S13" s="406"/>
      <c r="T13" s="406"/>
      <c r="U13" s="406"/>
      <c r="V13" s="406"/>
      <c r="W13" s="406"/>
      <c r="X13" s="406"/>
      <c r="Y13" s="406"/>
      <c r="Z13" s="406"/>
      <c r="AA13" s="406"/>
    </row>
    <row r="14" spans="1:26" ht="22.5" customHeight="1">
      <c r="A14" s="406"/>
      <c r="C14" s="406"/>
      <c r="D14" s="406"/>
      <c r="E14" s="406"/>
      <c r="F14" s="406"/>
      <c r="J14" s="406"/>
      <c r="K14" s="406"/>
      <c r="L14" s="406"/>
      <c r="M14" s="406"/>
      <c r="P14" s="406"/>
      <c r="Q14" s="406"/>
      <c r="R14" s="406"/>
      <c r="S14" s="406"/>
      <c r="T14" s="406"/>
      <c r="Z14" s="406"/>
    </row>
    <row r="15" spans="1:26" ht="22.5" customHeight="1">
      <c r="A15" s="406"/>
      <c r="B15" s="406"/>
      <c r="D15" s="406"/>
      <c r="E15" s="406"/>
      <c r="K15" s="406"/>
      <c r="L15" s="406"/>
      <c r="M15" s="406"/>
      <c r="P15" s="406"/>
      <c r="Q15" s="406"/>
      <c r="R15" s="406"/>
      <c r="S15" s="406"/>
      <c r="T15" s="406"/>
      <c r="Z15" s="406"/>
    </row>
    <row r="16" spans="2:26" ht="22.5" customHeight="1">
      <c r="B16" s="406"/>
      <c r="C16" s="406"/>
      <c r="E16" s="406"/>
      <c r="K16" s="406"/>
      <c r="L16" s="406"/>
      <c r="M16" s="406"/>
      <c r="P16" s="406"/>
      <c r="Q16" s="406"/>
      <c r="R16" s="406"/>
      <c r="S16" s="406"/>
      <c r="Z16" s="406"/>
    </row>
    <row r="17" spans="11:19" ht="22.5" customHeight="1">
      <c r="K17" s="406"/>
      <c r="L17" s="406"/>
      <c r="M17" s="406"/>
      <c r="S17" s="406"/>
    </row>
    <row r="18" spans="11:13" ht="22.5" customHeight="1">
      <c r="K18" s="406"/>
      <c r="L18" s="406"/>
      <c r="M18" s="406"/>
    </row>
    <row r="19" spans="1:27" ht="22.5" customHeight="1">
      <c r="A19"/>
      <c r="B19"/>
      <c r="C19"/>
      <c r="D19"/>
      <c r="E19"/>
      <c r="F19"/>
      <c r="G19"/>
      <c r="H19"/>
      <c r="I19"/>
      <c r="J19"/>
      <c r="K19" s="406"/>
      <c r="L19"/>
      <c r="M19"/>
      <c r="N19"/>
      <c r="O19"/>
      <c r="P19"/>
      <c r="Q19"/>
      <c r="R19"/>
      <c r="S19"/>
      <c r="T19"/>
      <c r="U19"/>
      <c r="V19"/>
      <c r="W19"/>
      <c r="X19"/>
      <c r="Y19"/>
      <c r="Z19"/>
      <c r="AA19"/>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00000000000001" bottom="0.7900000000000001"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T12"/>
  <sheetViews>
    <sheetView showGridLines="0" showZeros="0" workbookViewId="0" topLeftCell="A1">
      <selection activeCell="I18" sqref="I1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190</v>
      </c>
    </row>
    <row r="2" spans="1:20" ht="33.75" customHeight="1">
      <c r="A2" s="51" t="s">
        <v>191</v>
      </c>
      <c r="B2" s="51"/>
      <c r="C2" s="51"/>
      <c r="D2" s="51"/>
      <c r="E2" s="51"/>
      <c r="F2" s="51"/>
      <c r="G2" s="51"/>
      <c r="H2" s="51"/>
      <c r="I2" s="51"/>
      <c r="J2" s="51"/>
      <c r="K2" s="51"/>
      <c r="L2" s="51"/>
      <c r="M2" s="51"/>
      <c r="N2" s="51"/>
      <c r="O2" s="51"/>
      <c r="P2" s="51"/>
      <c r="Q2" s="51"/>
      <c r="R2" s="51"/>
      <c r="S2" s="51"/>
      <c r="T2" s="51"/>
    </row>
    <row r="3" spans="1:20" ht="14.25" customHeight="1">
      <c r="A3" s="241" t="s">
        <v>2</v>
      </c>
      <c r="B3" s="241"/>
      <c r="C3" s="241"/>
      <c r="D3" s="241"/>
      <c r="E3" s="241"/>
      <c r="S3" s="403" t="s">
        <v>78</v>
      </c>
      <c r="T3" s="403"/>
    </row>
    <row r="4" spans="1:20" ht="22.5" customHeight="1">
      <c r="A4" s="153" t="s">
        <v>97</v>
      </c>
      <c r="B4" s="153"/>
      <c r="C4" s="153"/>
      <c r="D4" s="56" t="s">
        <v>192</v>
      </c>
      <c r="E4" s="56" t="s">
        <v>127</v>
      </c>
      <c r="F4" s="55" t="s">
        <v>169</v>
      </c>
      <c r="G4" s="56" t="s">
        <v>129</v>
      </c>
      <c r="H4" s="56"/>
      <c r="I4" s="56"/>
      <c r="J4" s="56"/>
      <c r="K4" s="56"/>
      <c r="L4" s="56"/>
      <c r="M4" s="56"/>
      <c r="N4" s="56"/>
      <c r="O4" s="56"/>
      <c r="P4" s="56"/>
      <c r="Q4" s="56"/>
      <c r="R4" s="56" t="s">
        <v>132</v>
      </c>
      <c r="S4" s="56"/>
      <c r="T4" s="56"/>
    </row>
    <row r="5" spans="1:20" ht="14.25" customHeight="1">
      <c r="A5" s="153"/>
      <c r="B5" s="153"/>
      <c r="C5" s="153"/>
      <c r="D5" s="56"/>
      <c r="E5" s="56"/>
      <c r="F5" s="57"/>
      <c r="G5" s="56" t="s">
        <v>90</v>
      </c>
      <c r="H5" s="56" t="s">
        <v>193</v>
      </c>
      <c r="I5" s="56" t="s">
        <v>179</v>
      </c>
      <c r="J5" s="56" t="s">
        <v>180</v>
      </c>
      <c r="K5" s="56" t="s">
        <v>194</v>
      </c>
      <c r="L5" s="56" t="s">
        <v>195</v>
      </c>
      <c r="M5" s="56" t="s">
        <v>181</v>
      </c>
      <c r="N5" s="56" t="s">
        <v>196</v>
      </c>
      <c r="O5" s="56" t="s">
        <v>184</v>
      </c>
      <c r="P5" s="56" t="s">
        <v>197</v>
      </c>
      <c r="Q5" s="56" t="s">
        <v>198</v>
      </c>
      <c r="R5" s="56" t="s">
        <v>90</v>
      </c>
      <c r="S5" s="56" t="s">
        <v>199</v>
      </c>
      <c r="T5" s="56" t="s">
        <v>165</v>
      </c>
    </row>
    <row r="6" spans="1:20" ht="42.75" customHeight="1">
      <c r="A6" s="56" t="s">
        <v>100</v>
      </c>
      <c r="B6" s="56" t="s">
        <v>101</v>
      </c>
      <c r="C6" s="56" t="s">
        <v>102</v>
      </c>
      <c r="D6" s="56"/>
      <c r="E6" s="56"/>
      <c r="F6" s="58"/>
      <c r="G6" s="56"/>
      <c r="H6" s="56"/>
      <c r="I6" s="56"/>
      <c r="J6" s="56"/>
      <c r="K6" s="56"/>
      <c r="L6" s="56"/>
      <c r="M6" s="56"/>
      <c r="N6" s="56"/>
      <c r="O6" s="56"/>
      <c r="P6" s="56"/>
      <c r="Q6" s="56"/>
      <c r="R6" s="56"/>
      <c r="S6" s="56"/>
      <c r="T6" s="56"/>
    </row>
    <row r="7" spans="1:20" ht="27" customHeight="1">
      <c r="A7" s="56"/>
      <c r="B7" s="56"/>
      <c r="C7" s="56"/>
      <c r="D7" s="56"/>
      <c r="E7" s="56" t="s">
        <v>81</v>
      </c>
      <c r="F7" s="63">
        <f aca="true" t="shared" si="0" ref="F7:Q7">F8</f>
        <v>62.7</v>
      </c>
      <c r="G7" s="63">
        <f t="shared" si="0"/>
        <v>62.7</v>
      </c>
      <c r="H7" s="63">
        <f t="shared" si="0"/>
        <v>53.95</v>
      </c>
      <c r="I7" s="63">
        <f t="shared" si="0"/>
        <v>0</v>
      </c>
      <c r="J7" s="63">
        <f t="shared" si="0"/>
        <v>3.6</v>
      </c>
      <c r="K7" s="63">
        <f t="shared" si="0"/>
        <v>0</v>
      </c>
      <c r="L7" s="63">
        <f t="shared" si="0"/>
        <v>0</v>
      </c>
      <c r="M7" s="63">
        <f t="shared" si="0"/>
        <v>3.5</v>
      </c>
      <c r="N7" s="63">
        <f t="shared" si="0"/>
        <v>0</v>
      </c>
      <c r="O7" s="63">
        <f t="shared" si="0"/>
        <v>0</v>
      </c>
      <c r="P7" s="63">
        <f t="shared" si="0"/>
        <v>0.9</v>
      </c>
      <c r="Q7" s="63">
        <f t="shared" si="0"/>
        <v>0.75</v>
      </c>
      <c r="R7" s="59"/>
      <c r="S7" s="59"/>
      <c r="T7" s="59"/>
    </row>
    <row r="8" spans="1:20" ht="27" customHeight="1">
      <c r="A8" s="399" t="str">
        <f>'15.一般-工资福利'!A8</f>
        <v>201</v>
      </c>
      <c r="B8" s="399"/>
      <c r="C8" s="399"/>
      <c r="D8" s="571" t="s">
        <v>93</v>
      </c>
      <c r="E8" s="399" t="str">
        <f>'15.一般-工资福利'!E8</f>
        <v>县政协（一般公共服务支出）</v>
      </c>
      <c r="F8" s="63">
        <f>F9</f>
        <v>62.7</v>
      </c>
      <c r="G8" s="63">
        <f aca="true" t="shared" si="1" ref="G8:T8">G9</f>
        <v>62.7</v>
      </c>
      <c r="H8" s="63">
        <f t="shared" si="1"/>
        <v>53.95</v>
      </c>
      <c r="I8" s="63">
        <f t="shared" si="1"/>
        <v>0</v>
      </c>
      <c r="J8" s="63">
        <f t="shared" si="1"/>
        <v>3.6</v>
      </c>
      <c r="K8" s="63">
        <f t="shared" si="1"/>
        <v>0</v>
      </c>
      <c r="L8" s="63">
        <f t="shared" si="1"/>
        <v>0</v>
      </c>
      <c r="M8" s="63">
        <f t="shared" si="1"/>
        <v>3.5</v>
      </c>
      <c r="N8" s="63">
        <f t="shared" si="1"/>
        <v>0</v>
      </c>
      <c r="O8" s="63">
        <f t="shared" si="1"/>
        <v>0</v>
      </c>
      <c r="P8" s="63">
        <f t="shared" si="1"/>
        <v>0.9</v>
      </c>
      <c r="Q8" s="63">
        <f t="shared" si="1"/>
        <v>0.75</v>
      </c>
      <c r="R8" s="404">
        <f t="shared" si="1"/>
        <v>0</v>
      </c>
      <c r="S8" s="404">
        <f t="shared" si="1"/>
        <v>0</v>
      </c>
      <c r="T8" s="404">
        <f t="shared" si="1"/>
        <v>0</v>
      </c>
    </row>
    <row r="9" spans="1:20" ht="27" customHeight="1">
      <c r="A9" s="399" t="str">
        <f>'15.一般-工资福利'!A9</f>
        <v>201</v>
      </c>
      <c r="B9" s="400" t="s">
        <v>104</v>
      </c>
      <c r="C9" s="399"/>
      <c r="D9" s="571" t="s">
        <v>93</v>
      </c>
      <c r="E9" s="399" t="str">
        <f>'15.一般-工资福利'!E9</f>
        <v>政协事务</v>
      </c>
      <c r="F9" s="63">
        <f>F10+F11</f>
        <v>62.7</v>
      </c>
      <c r="G9" s="63">
        <f aca="true" t="shared" si="2" ref="G9:T9">G10+G11</f>
        <v>62.7</v>
      </c>
      <c r="H9" s="63">
        <f t="shared" si="2"/>
        <v>53.95</v>
      </c>
      <c r="I9" s="63">
        <f t="shared" si="2"/>
        <v>0</v>
      </c>
      <c r="J9" s="63">
        <f t="shared" si="2"/>
        <v>3.6</v>
      </c>
      <c r="K9" s="402">
        <f t="shared" si="2"/>
        <v>0</v>
      </c>
      <c r="L9" s="63">
        <f t="shared" si="2"/>
        <v>0</v>
      </c>
      <c r="M9" s="63">
        <f t="shared" si="2"/>
        <v>3.5</v>
      </c>
      <c r="N9" s="63">
        <f t="shared" si="2"/>
        <v>0</v>
      </c>
      <c r="O9" s="63">
        <f t="shared" si="2"/>
        <v>0</v>
      </c>
      <c r="P9" s="63">
        <f t="shared" si="2"/>
        <v>0.9</v>
      </c>
      <c r="Q9" s="63">
        <f t="shared" si="2"/>
        <v>0.75</v>
      </c>
      <c r="R9" s="404">
        <f t="shared" si="2"/>
        <v>0</v>
      </c>
      <c r="S9" s="404">
        <f t="shared" si="2"/>
        <v>0</v>
      </c>
      <c r="T9" s="404">
        <f t="shared" si="2"/>
        <v>0</v>
      </c>
    </row>
    <row r="10" spans="1:20" s="28" customFormat="1" ht="27" customHeight="1">
      <c r="A10" s="399" t="str">
        <f>'15.一般-工资福利'!A10</f>
        <v>201</v>
      </c>
      <c r="B10" s="399" t="str">
        <f>'15.一般-工资福利'!B10</f>
        <v>02</v>
      </c>
      <c r="C10" s="399" t="str">
        <f>'15.一般-工资福利'!C10</f>
        <v>01</v>
      </c>
      <c r="D10" s="571" t="s">
        <v>93</v>
      </c>
      <c r="E10" s="399" t="str">
        <f>'15.一般-工资福利'!E10</f>
        <v>行政运行</v>
      </c>
      <c r="F10" s="286">
        <f>'18.商品服务(政府预算)(2)'!F10</f>
        <v>62.7</v>
      </c>
      <c r="G10" s="286">
        <f>'18.商品服务(政府预算)(2)'!G10</f>
        <v>62.7</v>
      </c>
      <c r="H10" s="286">
        <f>'18.商品服务(政府预算)(2)'!H10</f>
        <v>53.95</v>
      </c>
      <c r="I10" s="286">
        <f>'18.商品服务(政府预算)(2)'!I10</f>
        <v>0</v>
      </c>
      <c r="J10" s="286">
        <f>'18.商品服务(政府预算)(2)'!J10</f>
        <v>3.6</v>
      </c>
      <c r="K10" s="286">
        <f>'18.商品服务(政府预算)(2)'!K10</f>
        <v>0</v>
      </c>
      <c r="L10" s="286">
        <f>'18.商品服务(政府预算)(2)'!L10</f>
        <v>0</v>
      </c>
      <c r="M10" s="286">
        <f>'18.商品服务(政府预算)(2)'!M10</f>
        <v>3.5</v>
      </c>
      <c r="N10" s="286">
        <f>'18.商品服务(政府预算)(2)'!N10</f>
        <v>0</v>
      </c>
      <c r="O10" s="286">
        <f>'18.商品服务(政府预算)(2)'!O10</f>
        <v>0</v>
      </c>
      <c r="P10" s="286">
        <f>'18.商品服务(政府预算)(2)'!P10</f>
        <v>0.9</v>
      </c>
      <c r="Q10" s="286">
        <f>'18.商品服务(政府预算)(2)'!Q10</f>
        <v>0.75</v>
      </c>
      <c r="R10" s="405">
        <f>'18.商品服务(政府预算)(2)'!R10</f>
        <v>0</v>
      </c>
      <c r="S10" s="405">
        <f>'18.商品服务(政府预算)(2)'!S10</f>
        <v>0</v>
      </c>
      <c r="T10" s="405">
        <f>'18.商品服务(政府预算)(2)'!T10</f>
        <v>0</v>
      </c>
    </row>
    <row r="11" spans="1:20" ht="22.5" customHeight="1">
      <c r="A11" s="109"/>
      <c r="B11" s="109"/>
      <c r="C11" s="109"/>
      <c r="D11" s="109"/>
      <c r="E11" s="109"/>
      <c r="F11" s="286"/>
      <c r="G11" s="286"/>
      <c r="H11" s="286"/>
      <c r="I11" s="286"/>
      <c r="J11" s="286"/>
      <c r="K11" s="286"/>
      <c r="L11" s="286"/>
      <c r="M11" s="286"/>
      <c r="N11" s="286"/>
      <c r="O11" s="286"/>
      <c r="P11" s="286"/>
      <c r="Q11" s="286"/>
      <c r="R11" s="243"/>
      <c r="S11" s="243"/>
      <c r="T11" s="243"/>
    </row>
    <row r="12" spans="6:17" ht="15">
      <c r="F12" s="401"/>
      <c r="G12" s="401"/>
      <c r="H12" s="401"/>
      <c r="I12" s="401"/>
      <c r="J12" s="401"/>
      <c r="K12" s="401"/>
      <c r="L12" s="401"/>
      <c r="M12" s="401"/>
      <c r="N12" s="401"/>
      <c r="O12" s="401"/>
      <c r="P12" s="401"/>
      <c r="Q12" s="401"/>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涌出酒的泉水</cp:lastModifiedBy>
  <cp:lastPrinted>2018-04-04T08:51:43Z</cp:lastPrinted>
  <dcterms:created xsi:type="dcterms:W3CDTF">1996-12-17T01:32:42Z</dcterms:created>
  <dcterms:modified xsi:type="dcterms:W3CDTF">2021-01-16T08:08:39Z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2052-11.1.0.9192</vt:lpwstr>
  </property>
</Properties>
</file>