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1520" tabRatio="828" activeTab="0"/>
  </bookViews>
  <sheets>
    <sheet name="部门收支总表" sheetId="1" r:id="rId1"/>
    <sheet name="部门收入总表" sheetId="2" r:id="rId2"/>
    <sheet name="部门支出总表 " sheetId="3" r:id="rId3"/>
    <sheet name="部门支出总表（分类）" sheetId="4" r:id="rId4"/>
    <sheet name="支出分类(政府预算)" sheetId="5" r:id="rId5"/>
    <sheet name="基本-工资福利" sheetId="6" r:id="rId6"/>
    <sheet name="工资福利(政府预算)" sheetId="7" r:id="rId7"/>
    <sheet name="基本-一般商品服务" sheetId="8" r:id="rId8"/>
    <sheet name="商品服务(政府预算)" sheetId="9" r:id="rId9"/>
    <sheet name="基本-个人和家庭" sheetId="10" r:id="rId10"/>
    <sheet name="个人家庭(政府预算)" sheetId="11" r:id="rId11"/>
    <sheet name="财政拨款收支总表" sheetId="12" r:id="rId12"/>
    <sheet name="一般预算支出" sheetId="13" r:id="rId13"/>
    <sheet name="一般预算基本支出表" sheetId="14" r:id="rId14"/>
    <sheet name="一般-工资福利" sheetId="15" r:id="rId15"/>
    <sheet name="工资福利(政府预算)(2)" sheetId="16" r:id="rId16"/>
    <sheet name="一般-商品和服务" sheetId="17" r:id="rId17"/>
    <sheet name="商品服务(政府预算)(2)" sheetId="18" r:id="rId18"/>
    <sheet name="一般-个人和家庭" sheetId="19" r:id="rId19"/>
    <sheet name="个人家庭(政府预算)(2)" sheetId="20" r:id="rId20"/>
    <sheet name="项目明细表" sheetId="21" r:id="rId21"/>
    <sheet name="政府性基金" sheetId="22" r:id="rId22"/>
    <sheet name="政府性基金(政府预算)" sheetId="23" r:id="rId23"/>
    <sheet name="专户" sheetId="24" r:id="rId24"/>
    <sheet name="专户(政府预算)" sheetId="25" r:id="rId25"/>
    <sheet name="经费拔款" sheetId="26" r:id="rId26"/>
    <sheet name="三公" sheetId="27" r:id="rId27"/>
    <sheet name="经费拨款(政府预算)" sheetId="28" r:id="rId28"/>
    <sheet name="整体绩效" sheetId="29" r:id="rId29"/>
    <sheet name="项目绩效" sheetId="30" r:id="rId30"/>
  </sheets>
  <definedNames>
    <definedName name="_xlnm.Print_Area" localSheetId="1">'部门收入总表'!$A$1:$M$7</definedName>
    <definedName name="_xlnm.Print_Area" localSheetId="0">'部门收支总表'!$A$1:$H$28</definedName>
    <definedName name="_xlnm.Print_Area" localSheetId="2">'部门支出总表 '!$A$1:$P$10</definedName>
    <definedName name="_xlnm.Print_Area" localSheetId="3">'部门支出总表（分类）'!$A$1:$U$11</definedName>
    <definedName name="_xlnm.Print_Area" localSheetId="11">'财政拨款收支总表'!$A$1:$F$26</definedName>
    <definedName name="_xlnm.Print_Area" localSheetId="10">'个人家庭(政府预算)'!$A$1:$K$10</definedName>
    <definedName name="_xlnm.Print_Area" localSheetId="19">'个人家庭(政府预算)(2)'!$A$1:$K$10</definedName>
    <definedName name="_xlnm.Print_Area" localSheetId="6">'工资福利(政府预算)'!$A$1:$N$10</definedName>
    <definedName name="_xlnm.Print_Area" localSheetId="15">'工资福利(政府预算)(2)'!$A$1:$N$10</definedName>
    <definedName name="_xlnm.Print_Area" localSheetId="9">'基本-个人和家庭'!$A$1:$L$11</definedName>
    <definedName name="_xlnm.Print_Area" localSheetId="5">'基本-工资福利'!$A$1:$AA$11</definedName>
    <definedName name="_xlnm.Print_Area" localSheetId="7">'基本-一般商品服务'!$A$1:$Z$11</definedName>
    <definedName name="_xlnm.Print_Area" localSheetId="25">'经费拔款'!$A$1:$V$11</definedName>
    <definedName name="_xlnm.Print_Area" localSheetId="27">'经费拨款(政府预算)'!$A$1:$U$10</definedName>
    <definedName name="_xlnm.Print_Area" localSheetId="26">'三公'!$A$1:$O$8</definedName>
    <definedName name="_xlnm.Print_Area" localSheetId="8">'商品服务(政府预算)'!$A$1:$T$10</definedName>
    <definedName name="_xlnm.Print_Area" localSheetId="17">'商品服务(政府预算)(2)'!$A$1:$T$10</definedName>
    <definedName name="_xlnm.Print_Area" localSheetId="29">'项目绩效'!$A$1:$N$6</definedName>
    <definedName name="_xlnm.Print_Area" localSheetId="20">'项目明细表'!$A$1:$N$7</definedName>
    <definedName name="_xlnm.Print_Area" localSheetId="18">'一般-个人和家庭'!$A$1:$L$11</definedName>
    <definedName name="_xlnm.Print_Area" localSheetId="14">'一般-工资福利'!$A$1:$AA$11</definedName>
    <definedName name="_xlnm.Print_Area" localSheetId="16">'一般-商品和服务'!$A$1:$Z$11</definedName>
    <definedName name="_xlnm.Print_Area" localSheetId="13">'一般预算基本支出表'!$A$1:$I$11</definedName>
    <definedName name="_xlnm.Print_Area" localSheetId="12">'一般预算支出'!$A$1:$S$11</definedName>
    <definedName name="_xlnm.Print_Area" localSheetId="28">'整体绩效'!$A$1:$I$6</definedName>
    <definedName name="_xlnm.Print_Area" localSheetId="21">'政府性基金'!$A$1:$U$8</definedName>
    <definedName name="_xlnm.Print_Area" localSheetId="22">'政府性基金(政府预算)'!$A$1:$U$7</definedName>
    <definedName name="_xlnm.Print_Area" localSheetId="4">'支出分类(政府预算)'!$1:$10</definedName>
    <definedName name="_xlnm.Print_Area" localSheetId="23">'专户'!$A$1:$U$8</definedName>
    <definedName name="_xlnm.Print_Area" localSheetId="24">'专户(政府预算)'!$A$1:$U$7</definedName>
    <definedName name="_xlnm.Print_Area">#N/A</definedName>
    <definedName name="_xlnm.Print_Titles" localSheetId="1">'部门收入总表'!$1:$6</definedName>
    <definedName name="_xlnm.Print_Titles" localSheetId="0">'部门收支总表'!$1:$5</definedName>
    <definedName name="_xlnm.Print_Titles" localSheetId="11">'财政拨款收支总表'!$1:$5</definedName>
    <definedName name="_xlnm.Print_Titles" localSheetId="10">'个人家庭(政府预算)'!$1:$6</definedName>
    <definedName name="_xlnm.Print_Titles" localSheetId="19">'个人家庭(政府预算)(2)'!$1:$6</definedName>
    <definedName name="_xlnm.Print_Titles" localSheetId="6">'工资福利(政府预算)'!$1:$6</definedName>
    <definedName name="_xlnm.Print_Titles" localSheetId="15">'工资福利(政府预算)(2)'!$1:$6</definedName>
    <definedName name="_xlnm.Print_Titles" localSheetId="27">'经费拨款(政府预算)'!$1:$6</definedName>
    <definedName name="_xlnm.Print_Titles" localSheetId="8">'商品服务(政府预算)'!$1:$6</definedName>
    <definedName name="_xlnm.Print_Titles" localSheetId="17">'商品服务(政府预算)(2)'!$1:$6</definedName>
    <definedName name="_xlnm.Print_Titles" localSheetId="22">'政府性基金(政府预算)'!$1:$6</definedName>
    <definedName name="_xlnm.Print_Titles" localSheetId="4">'支出分类(政府预算)'!$1:$6</definedName>
    <definedName name="_xlnm.Print_Titles" localSheetId="24">'专户(政府预算)'!$2:$6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<sst xmlns="http://schemas.openxmlformats.org/spreadsheetml/2006/main" count="815" uniqueCount="303">
  <si>
    <t>表-01</t>
  </si>
  <si>
    <t>部门收支总表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</si>
  <si>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</si>
  <si>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</si>
  <si>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</si>
  <si>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</si>
  <si>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</si>
  <si>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</si>
  <si>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</si>
  <si>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</si>
  <si>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</si>
  <si>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</si>
  <si>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</si>
  <si>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</si>
  <si>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</si>
  <si>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</si>
  <si>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</si>
  <si>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</si>
  <si>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</si>
  <si>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</si>
  <si>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</si>
  <si>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</si>
  <si>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</si>
  <si>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</si>
  <si>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</si>
  <si>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</si>
  <si>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</si>
  <si>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</si>
  <si>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</si>
  <si>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</si>
  <si>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</si>
  <si>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</si>
  <si>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</si>
  <si>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</si>
  <si>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</si>
  <si>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</si>
  <si>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</si>
  <si>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</si>
  <si>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</si>
  <si>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八、医疗健康支出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</si>
  <si>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</si>
  <si>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</si>
  <si>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</si>
  <si>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</si>
  <si>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</si>
  <si>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</si>
  <si>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</si>
  <si>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</si>
  <si>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</si>
  <si>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</si>
  <si>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</si>
  <si>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</si>
  <si>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</si>
  <si>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</si>
  <si>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</si>
  <si>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</si>
  <si>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</si>
  <si>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</si>
  <si>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</si>
  <si>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</si>
  <si>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</si>
  <si>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十五、自然资源海洋气象等支出</t>
  </si>
  <si>
    <t>五、上级上缴支出</t>
  </si>
  <si>
    <t>十五、其他支出</t>
  </si>
  <si>
    <t>十六、住房保障支出</t>
  </si>
  <si>
    <t>十七、粮油物资储备支出</t>
  </si>
  <si>
    <t>十八、灾害防治及应急管理支出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</si>
  <si>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</si>
  <si>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</si>
  <si>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</si>
  <si>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</si>
  <si>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</si>
  <si>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</si>
  <si>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</si>
  <si>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</si>
  <si>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</si>
  <si>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</si>
  <si>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</si>
  <si>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单位代码</t>
  </si>
  <si>
    <t>单位名称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</si>
  <si>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</si>
  <si>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</si>
  <si>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</si>
  <si>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</si>
  <si>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</si>
  <si>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</si>
  <si>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</si>
  <si>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</si>
  <si>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</si>
  <si>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</si>
  <si>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</si>
  <si>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</si>
  <si>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团县委</t>
  </si>
  <si>
    <t>表-03</t>
  </si>
  <si>
    <t>部门支出总表</t>
  </si>
  <si>
    <t>科目编码</t>
  </si>
  <si>
    <t>单位名称（功能科目）</t>
  </si>
  <si>
    <t>总  计</t>
  </si>
  <si>
    <t>类</t>
  </si>
  <si>
    <t>款</t>
  </si>
  <si>
    <t>项</t>
  </si>
  <si>
    <t>表-04</t>
  </si>
  <si>
    <t>部门支出总表（分类）</t>
  </si>
  <si>
    <t>功能科目</t>
  </si>
  <si>
    <t>经济科目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</si>
  <si>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</si>
  <si>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</si>
  <si>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</si>
  <si>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</si>
  <si>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</si>
  <si>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</si>
  <si>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</si>
  <si>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</si>
  <si>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</si>
  <si>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</si>
  <si>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</si>
  <si>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</si>
  <si>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</si>
  <si>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</si>
  <si>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</si>
  <si>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t>群众团体事务</t>
  </si>
  <si>
    <t>表-05</t>
  </si>
  <si>
    <t>部门支出总表(按政府预算经济分类)</t>
  </si>
  <si>
    <t>单位编码</t>
  </si>
  <si>
    <t>功能科目名称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</si>
  <si>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</si>
  <si>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</si>
  <si>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</si>
  <si>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</si>
  <si>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</si>
  <si>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</si>
  <si>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</si>
  <si>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</si>
  <si>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</si>
  <si>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</si>
  <si>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表-06</t>
  </si>
  <si>
    <t>工资福利支出预算表</t>
  </si>
  <si>
    <t>工资性支出</t>
  </si>
  <si>
    <t>社会保障缴费</t>
  </si>
  <si>
    <t>住房公积金</t>
  </si>
  <si>
    <t>其他工资福利支出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</si>
  <si>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</si>
  <si>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</si>
  <si>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</si>
  <si>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</si>
  <si>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</si>
  <si>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</si>
  <si>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</si>
  <si>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</si>
  <si>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</si>
  <si>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</si>
  <si>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</si>
  <si>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</si>
  <si>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</si>
  <si>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</si>
  <si>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</si>
  <si>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</si>
  <si>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**</t>
  </si>
  <si>
    <t>表-07</t>
  </si>
  <si>
    <t>工资福利支出(按政府预算经济分类)</t>
  </si>
  <si>
    <t xml:space="preserve">
小计</t>
  </si>
  <si>
    <t>工资奖金津补贴</t>
  </si>
  <si>
    <t>其他对事业单位补助</t>
  </si>
  <si>
    <t>01</t>
  </si>
  <si>
    <t>表-08</t>
  </si>
  <si>
    <t>一般商品和服务支出预算表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</si>
  <si>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</si>
  <si>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</si>
  <si>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</si>
  <si>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</si>
  <si>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</si>
  <si>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</si>
  <si>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</si>
  <si>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</si>
  <si>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</si>
  <si>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</si>
  <si>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</si>
  <si>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</si>
  <si>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</si>
  <si>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</si>
  <si>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</si>
  <si>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</si>
  <si>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</si>
  <si>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</si>
  <si>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</si>
  <si>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</si>
  <si>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</si>
  <si>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t>表-09</t>
  </si>
  <si>
    <t>一般商品和服务支出预算(按政府预算)</t>
  </si>
  <si>
    <t>单位显示编码</t>
  </si>
  <si>
    <t>办公经费</t>
  </si>
  <si>
    <t>专用材料购置费</t>
  </si>
  <si>
    <t>委托业务费</t>
  </si>
  <si>
    <t>因公出国(境费用</t>
  </si>
  <si>
    <t>维修(护费</t>
  </si>
  <si>
    <t>其他商品和服务支出</t>
  </si>
  <si>
    <t>商品和服务支出</t>
  </si>
  <si>
    <t>表-10</t>
  </si>
  <si>
    <t>对个人和家庭的补助支出预算表</t>
  </si>
  <si>
    <t>离退休费</t>
  </si>
  <si>
    <t>离休生活补贴</t>
  </si>
  <si>
    <t>老干费</t>
  </si>
  <si>
    <t>医疗费补助</t>
  </si>
  <si>
    <t>助学金</t>
  </si>
  <si>
    <t xml:space="preserve">  说明：2020年本单位无离退休人员支出预算，故本表无数据</t>
  </si>
  <si>
    <t>表-11</t>
  </si>
  <si>
    <t>对个人和家庭的补助支出预算表（按政府预算）</t>
  </si>
  <si>
    <t>社会福利和救助</t>
  </si>
  <si>
    <t>个人农业生产补贴</t>
  </si>
  <si>
    <t>其他对个人和家庭补助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</si>
  <si>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</si>
  <si>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</si>
  <si>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</si>
  <si>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</si>
  <si>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</si>
  <si>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</si>
  <si>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</si>
  <si>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</si>
  <si>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>一般预算拨款支出预算表</t>
  </si>
  <si>
    <t xml:space="preserve">
总计</t>
  </si>
  <si>
    <t>表-14</t>
  </si>
  <si>
    <t>一般预算拨款基本支出预算表</t>
  </si>
  <si>
    <t>表-15</t>
  </si>
  <si>
    <t>一般预算拨款——工资福利支出预算表</t>
  </si>
  <si>
    <t>160</t>
  </si>
  <si>
    <t>201</t>
  </si>
  <si>
    <t>一般公共服务支出</t>
  </si>
  <si>
    <t>29</t>
  </si>
  <si>
    <t>行政运行</t>
  </si>
  <si>
    <t>表-16</t>
  </si>
  <si>
    <t>一般预算拨款——工资福利支出预算表(按政府预算经济分类)</t>
  </si>
  <si>
    <t>表-17</t>
  </si>
  <si>
    <t>一般预算拨款——一般商品和服务支出预算表</t>
  </si>
  <si>
    <t>表-18</t>
  </si>
  <si>
    <t>一般预算拨款——一般商品和服务支出预算表（按政府预算）</t>
  </si>
  <si>
    <t>表-19</t>
  </si>
  <si>
    <t>一般预算拨款——对个人和家庭的补助支出预算表</t>
  </si>
  <si>
    <t xml:space="preserve">   </t>
  </si>
  <si>
    <t>表-20</t>
  </si>
  <si>
    <t>一般预算拨款——对个人和家庭的补助支出预算表（按政府预算）</t>
  </si>
  <si>
    <t>表-21</t>
  </si>
  <si>
    <t>支出预算项目明细表</t>
  </si>
  <si>
    <t>功能科目编码</t>
  </si>
  <si>
    <t>单位名称（项目名称）</t>
  </si>
  <si>
    <t>2012999</t>
  </si>
  <si>
    <t>其他群众团体事务支出</t>
  </si>
  <si>
    <t>维护青少年合法权益和禁毒专项活动</t>
  </si>
  <si>
    <t>表-22</t>
  </si>
  <si>
    <t>政府性基金拨款支出预算表</t>
  </si>
  <si>
    <t xml:space="preserve">  说明：2020年未安排政府性基金拨款支出预算，故本表无数据</t>
  </si>
  <si>
    <t>表-23</t>
  </si>
  <si>
    <t>政府性基金拨款支出预算表(按政府预算经济分类)</t>
  </si>
  <si>
    <t>表-24</t>
  </si>
  <si>
    <t>纳入专户管理的非税收入拨款支出预算表</t>
  </si>
  <si>
    <t>说明：2020年未安排纳入专户管理的非税收入拨款支出预算，故本表无数据</t>
  </si>
  <si>
    <t>表-25</t>
  </si>
  <si>
    <t>纳入专户管理的非税收入拨款支出预算表(按政府预算经济分类)</t>
  </si>
  <si>
    <t>表-26</t>
  </si>
  <si>
    <t>经费拨款支出预算表</t>
  </si>
  <si>
    <t>附:一般预算拨款(补助)拨付方式</t>
  </si>
  <si>
    <t>下单位</t>
  </si>
  <si>
    <t>审批专款</t>
  </si>
  <si>
    <t>财政代扣</t>
  </si>
  <si>
    <t>表-28</t>
  </si>
  <si>
    <t>2020年“三公”经费预算公开表</t>
  </si>
  <si>
    <t xml:space="preserve">单位名称
</t>
  </si>
  <si>
    <t>2019年"三公"经费预算支出</t>
  </si>
  <si>
    <t>2020年"三公"经费预算支出</t>
  </si>
  <si>
    <t>因公出国（境）费</t>
  </si>
  <si>
    <t>公务用车购置</t>
  </si>
  <si>
    <t>其他交通工具购置</t>
  </si>
  <si>
    <t>表-27</t>
  </si>
  <si>
    <t>经费拨款支出预算表(按政府预算经济分类)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</si>
  <si>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</si>
  <si>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</si>
  <si>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</si>
  <si>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</si>
  <si>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</si>
  <si>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</si>
  <si>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</si>
  <si>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</si>
  <si>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</si>
  <si>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组织青年、引导青年、服务青年、维护青少年合法权益</t>
  </si>
  <si>
    <t xml:space="preserve">目标1：推进青年就业创业
目标2：开展志愿服务活动
目标3：开展爱心助学活动
目标4：深化农村“空心房”整治，                                                                                                                              推进村庄清洁行动，共促乡村振兴  </t>
  </si>
  <si>
    <t xml:space="preserve">财政供养人员控制率100% 
三公经费控制率100% 
政府采购执行率80% 
公务卡刷卡率45%
固定资产利用率100%
</t>
  </si>
  <si>
    <t>加强全县广大团员青年的思想引导；为广大青年提供创业咨询、创业帮扶、权益维护等服务；发挥示范带头作用</t>
  </si>
  <si>
    <t>表-30</t>
  </si>
  <si>
    <t>财政支出项目预算绩效目标申报表</t>
  </si>
  <si>
    <t>项目名称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</si>
  <si>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</si>
  <si>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</si>
  <si>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</si>
  <si>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</si>
  <si>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</si>
  <si>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</si>
  <si>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</si>
  <si>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</si>
  <si>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</si>
  <si>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</si>
  <si>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</si>
  <si>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>经常性项目</t>
  </si>
  <si>
    <t>在2020年全部实施完成</t>
  </si>
  <si>
    <t>对县直各乡镇优秀妇女代表进行表彰，开展妇女儿童维权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</si>
</sst>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;[Red]0.00"/>
    <numFmt numFmtId="178" formatCode="0.00_);[Red]\(0.00\)"/>
    <numFmt numFmtId="179" formatCode="* #,##0.00;* \-#,##0.00;* &quot;&quot;??;@"/>
    <numFmt numFmtId="180" formatCode="#,##0.0000"/>
    <numFmt numFmtId="181" formatCode="#,##0.00_);[Red]\(#,##0.00\)"/>
    <numFmt numFmtId="182" formatCode="00"/>
    <numFmt numFmtId="183" formatCode="0000"/>
    <numFmt numFmtId="184" formatCode="0.00_ "/>
  </numFmts>
  <fonts count="3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6"/>
      <name val="黑体"/>
      <family val="0"/>
    </font>
    <font>
      <b/>
      <sz val="9"/>
      <name val="宋体"/>
      <family val="0"/>
    </font>
    <font>
      <sz val="18"/>
      <name val="方正小标宋_GBK"/>
      <family val="4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>
        <color indexed="63"/>
      </right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0" borderId="0">
      <alignment vertical="center"/>
      <protection/>
    </xf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3" fillId="2" borderId="2" applyNumberFormat="0" applyFont="0" applyAlignment="0" applyProtection="0"/>
    <xf numFmtId="0" fontId="12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3" applyNumberFormat="0" applyFill="0" applyAlignment="0" applyProtection="0"/>
    <xf numFmtId="0" fontId="12" fillId="6" borderId="0" applyNumberFormat="0" applyBorder="0" applyAlignment="0" applyProtection="0"/>
    <xf numFmtId="0" fontId="1" fillId="0" borderId="0">
      <alignment vertical="center"/>
      <protection/>
    </xf>
    <xf numFmtId="0" fontId="19" fillId="0" borderId="4" applyNumberFormat="0" applyFill="0" applyAlignment="0" applyProtection="0"/>
    <xf numFmtId="0" fontId="12" fillId="6" borderId="0" applyNumberFormat="0" applyBorder="0" applyAlignment="0" applyProtection="0"/>
    <xf numFmtId="0" fontId="20" fillId="8" borderId="5" applyNumberFormat="0" applyAlignment="0" applyProtection="0"/>
    <xf numFmtId="0" fontId="26" fillId="8" borderId="1" applyNumberFormat="0" applyAlignment="0" applyProtection="0"/>
    <xf numFmtId="0" fontId="15" fillId="9" borderId="6" applyNumberFormat="0" applyAlignment="0" applyProtection="0"/>
    <xf numFmtId="0" fontId="13" fillId="2" borderId="0" applyNumberFormat="0" applyBorder="0" applyAlignment="0" applyProtection="0"/>
    <xf numFmtId="0" fontId="12" fillId="10" borderId="0" applyNumberFormat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4" borderId="0" applyNumberFormat="0" applyBorder="0" applyAlignment="0" applyProtection="0"/>
    <xf numFmtId="0" fontId="30" fillId="11" borderId="0" applyNumberFormat="0" applyBorder="0" applyAlignment="0" applyProtection="0"/>
    <xf numFmtId="0" fontId="13" fillId="12" borderId="0" applyNumberFormat="0" applyBorder="0" applyAlignment="0" applyProtection="0"/>
    <xf numFmtId="0" fontId="12" fillId="13" borderId="0" applyNumberFormat="0" applyBorder="0" applyAlignment="0" applyProtection="0"/>
    <xf numFmtId="0" fontId="1" fillId="0" borderId="0">
      <alignment vertical="center"/>
      <protection/>
    </xf>
    <xf numFmtId="0" fontId="13" fillId="12" borderId="0" applyNumberFormat="0" applyBorder="0" applyAlignment="0" applyProtection="0"/>
    <xf numFmtId="0" fontId="0" fillId="0" borderId="0">
      <alignment vertical="center"/>
      <protection/>
    </xf>
    <xf numFmtId="0" fontId="13" fillId="14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3" fillId="14" borderId="0" applyNumberFormat="0" applyBorder="0" applyAlignment="0" applyProtection="0"/>
    <xf numFmtId="0" fontId="13" fillId="6" borderId="0" applyNumberFormat="0" applyBorder="0" applyAlignment="0" applyProtection="0"/>
    <xf numFmtId="0" fontId="12" fillId="16" borderId="0" applyNumberFormat="0" applyBorder="0" applyAlignment="0" applyProtection="0"/>
    <xf numFmtId="0" fontId="13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13" fillId="3" borderId="0" applyNumberFormat="0" applyBorder="0" applyAlignment="0" applyProtection="0"/>
    <xf numFmtId="0" fontId="12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3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</cellStyleXfs>
  <cellXfs count="578">
    <xf numFmtId="0" fontId="0" fillId="0" borderId="0" xfId="0" applyAlignment="1">
      <alignment/>
    </xf>
    <xf numFmtId="0" fontId="1" fillId="0" borderId="0" xfId="71" applyFill="1">
      <alignment/>
      <protection/>
    </xf>
    <xf numFmtId="0" fontId="1" fillId="0" borderId="0" xfId="71">
      <alignment/>
      <protection/>
    </xf>
    <xf numFmtId="0" fontId="2" fillId="0" borderId="0" xfId="71" applyFont="1" applyAlignment="1">
      <alignment horizontal="center" vertical="center"/>
      <protection/>
    </xf>
    <xf numFmtId="0" fontId="2" fillId="0" borderId="0" xfId="71" applyNumberFormat="1" applyFont="1" applyAlignment="1">
      <alignment horizontal="center" vertical="center"/>
      <protection/>
    </xf>
    <xf numFmtId="0" fontId="3" fillId="0" borderId="0" xfId="71" applyNumberFormat="1" applyFont="1" applyFill="1" applyAlignment="1" applyProtection="1">
      <alignment horizontal="center" vertical="center"/>
      <protection/>
    </xf>
    <xf numFmtId="0" fontId="4" fillId="8" borderId="9" xfId="71" applyNumberFormat="1" applyFont="1" applyFill="1" applyBorder="1" applyAlignment="1" applyProtection="1">
      <alignment horizontal="center" vertical="center" wrapText="1"/>
      <protection/>
    </xf>
    <xf numFmtId="0" fontId="4" fillId="8" borderId="10" xfId="71" applyNumberFormat="1" applyFont="1" applyFill="1" applyBorder="1" applyAlignment="1" applyProtection="1">
      <alignment horizontal="center" vertical="center" wrapText="1"/>
      <protection/>
    </xf>
    <xf numFmtId="0" fontId="4" fillId="8" borderId="11" xfId="71" applyNumberFormat="1" applyFont="1" applyFill="1" applyBorder="1" applyAlignment="1" applyProtection="1">
      <alignment horizontal="center" vertical="center" wrapText="1"/>
      <protection/>
    </xf>
    <xf numFmtId="0" fontId="4" fillId="8" borderId="12" xfId="71" applyNumberFormat="1" applyFont="1" applyFill="1" applyBorder="1" applyAlignment="1" applyProtection="1">
      <alignment horizontal="center" vertical="center" wrapText="1"/>
      <protection/>
    </xf>
    <xf numFmtId="0" fontId="4" fillId="8" borderId="13" xfId="71" applyNumberFormat="1" applyFont="1" applyFill="1" applyBorder="1" applyAlignment="1" applyProtection="1">
      <alignment horizontal="center" vertical="center" wrapText="1"/>
      <protection/>
    </xf>
    <xf numFmtId="0" fontId="4" fillId="8" borderId="9" xfId="71" applyNumberFormat="1" applyFont="1" applyFill="1" applyBorder="1" applyAlignment="1" applyProtection="1">
      <alignment vertical="center" wrapText="1"/>
      <protection/>
    </xf>
    <xf numFmtId="0" fontId="2" fillId="0" borderId="9" xfId="71" applyNumberFormat="1" applyFont="1" applyFill="1" applyBorder="1" applyAlignment="1" applyProtection="1">
      <alignment horizontal="center" vertical="center" wrapText="1"/>
      <protection/>
    </xf>
    <xf numFmtId="0" fontId="2" fillId="0" borderId="9" xfId="71" applyNumberFormat="1" applyFont="1" applyFill="1" applyBorder="1" applyAlignment="1" applyProtection="1">
      <alignment horizontal="left" vertical="center" wrapText="1"/>
      <protection/>
    </xf>
    <xf numFmtId="0" fontId="2" fillId="0" borderId="14" xfId="71" applyNumberFormat="1" applyFont="1" applyFill="1" applyBorder="1" applyAlignment="1" applyProtection="1">
      <alignment horizontal="center" vertical="center" wrapText="1"/>
      <protection locked="0"/>
    </xf>
    <xf numFmtId="176" fontId="2" fillId="0" borderId="11" xfId="71" applyNumberFormat="1" applyFont="1" applyFill="1" applyBorder="1" applyAlignment="1" applyProtection="1">
      <alignment horizontal="center" vertical="center" wrapText="1"/>
      <protection/>
    </xf>
    <xf numFmtId="176" fontId="2" fillId="0" borderId="9" xfId="71" applyNumberFormat="1" applyFont="1" applyFill="1" applyBorder="1" applyAlignment="1" applyProtection="1">
      <alignment horizontal="center" vertical="center" wrapText="1"/>
      <protection/>
    </xf>
    <xf numFmtId="49" fontId="2" fillId="0" borderId="14" xfId="71" applyNumberFormat="1" applyFont="1" applyFill="1" applyBorder="1" applyAlignment="1" applyProtection="1">
      <alignment horizontal="left" vertical="center" wrapText="1"/>
      <protection locked="0"/>
    </xf>
    <xf numFmtId="49" fontId="2" fillId="0" borderId="11" xfId="71" applyNumberFormat="1" applyFont="1" applyFill="1" applyBorder="1" applyAlignment="1" applyProtection="1">
      <alignment horizontal="left" vertical="center" wrapText="1"/>
      <protection locked="0"/>
    </xf>
    <xf numFmtId="0" fontId="2" fillId="0" borderId="0" xfId="71" applyFont="1" applyFill="1" applyAlignment="1">
      <alignment horizontal="center" vertical="center"/>
      <protection/>
    </xf>
    <xf numFmtId="0" fontId="2" fillId="0" borderId="0" xfId="71" applyNumberFormat="1" applyFont="1" applyFill="1" applyAlignment="1">
      <alignment horizontal="center" vertical="center"/>
      <protection/>
    </xf>
    <xf numFmtId="0" fontId="1" fillId="0" borderId="0" xfId="71" applyAlignment="1">
      <alignment horizontal="center"/>
      <protection/>
    </xf>
    <xf numFmtId="49" fontId="2" fillId="0" borderId="9" xfId="71" applyNumberFormat="1" applyFont="1" applyFill="1" applyBorder="1" applyAlignment="1" applyProtection="1">
      <alignment horizontal="left" vertical="center" wrapText="1"/>
      <protection locked="0"/>
    </xf>
    <xf numFmtId="49" fontId="2" fillId="0" borderId="12" xfId="71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0" fontId="1" fillId="0" borderId="0" xfId="19">
      <alignment/>
      <protection/>
    </xf>
    <xf numFmtId="0" fontId="2" fillId="0" borderId="0" xfId="19" applyFont="1" applyAlignment="1">
      <alignment horizontal="center" vertical="center"/>
      <protection/>
    </xf>
    <xf numFmtId="0" fontId="2" fillId="0" borderId="0" xfId="19" applyNumberFormat="1" applyFont="1" applyAlignment="1">
      <alignment horizontal="center" vertical="center"/>
      <protection/>
    </xf>
    <xf numFmtId="0" fontId="3" fillId="0" borderId="0" xfId="19" applyFont="1" applyAlignment="1">
      <alignment horizontal="center" vertical="center"/>
      <protection/>
    </xf>
    <xf numFmtId="0" fontId="4" fillId="8" borderId="9" xfId="19" applyNumberFormat="1" applyFont="1" applyFill="1" applyBorder="1" applyAlignment="1" applyProtection="1">
      <alignment horizontal="center" vertical="center" wrapText="1"/>
      <protection/>
    </xf>
    <xf numFmtId="0" fontId="4" fillId="8" borderId="12" xfId="19" applyNumberFormat="1" applyFont="1" applyFill="1" applyBorder="1" applyAlignment="1" applyProtection="1">
      <alignment horizontal="center" vertical="center" wrapText="1"/>
      <protection/>
    </xf>
    <xf numFmtId="0" fontId="4" fillId="8" borderId="12" xfId="19" applyNumberFormat="1" applyFont="1" applyFill="1" applyBorder="1" applyAlignment="1" applyProtection="1">
      <alignment horizontal="center" vertical="center"/>
      <protection/>
    </xf>
    <xf numFmtId="0" fontId="4" fillId="8" borderId="9" xfId="19" applyNumberFormat="1" applyFont="1" applyFill="1" applyBorder="1" applyAlignment="1" applyProtection="1">
      <alignment horizontal="center" vertical="center"/>
      <protection/>
    </xf>
    <xf numFmtId="0" fontId="4" fillId="8" borderId="11" xfId="19" applyNumberFormat="1" applyFont="1" applyFill="1" applyBorder="1" applyAlignment="1" applyProtection="1">
      <alignment horizontal="center" vertical="center"/>
      <protection/>
    </xf>
    <xf numFmtId="0" fontId="4" fillId="8" borderId="15" xfId="19" applyNumberFormat="1" applyFont="1" applyFill="1" applyBorder="1" applyAlignment="1" applyProtection="1">
      <alignment horizontal="center" vertical="center"/>
      <protection/>
    </xf>
    <xf numFmtId="0" fontId="4" fillId="8" borderId="16" xfId="19" applyNumberFormat="1" applyFont="1" applyFill="1" applyBorder="1" applyAlignment="1" applyProtection="1">
      <alignment horizontal="center" vertical="center" wrapText="1"/>
      <protection/>
    </xf>
    <xf numFmtId="0" fontId="4" fillId="8" borderId="17" xfId="19" applyNumberFormat="1" applyFont="1" applyFill="1" applyBorder="1" applyAlignment="1" applyProtection="1">
      <alignment horizontal="center" vertical="center"/>
      <protection/>
    </xf>
    <xf numFmtId="0" fontId="4" fillId="8" borderId="18" xfId="19" applyNumberFormat="1" applyFont="1" applyFill="1" applyBorder="1" applyAlignment="1" applyProtection="1">
      <alignment horizontal="center" vertical="center"/>
      <protection/>
    </xf>
    <xf numFmtId="0" fontId="2" fillId="0" borderId="11" xfId="19" applyNumberFormat="1" applyFont="1" applyFill="1" applyBorder="1" applyAlignment="1" applyProtection="1">
      <alignment horizontal="left" vertical="center" wrapText="1"/>
      <protection/>
    </xf>
    <xf numFmtId="176" fontId="2" fillId="0" borderId="11" xfId="19" applyNumberFormat="1" applyFont="1" applyFill="1" applyBorder="1" applyAlignment="1" applyProtection="1">
      <alignment horizontal="center" vertical="center" wrapText="1"/>
      <protection/>
    </xf>
    <xf numFmtId="0" fontId="2" fillId="0" borderId="9" xfId="83" applyFont="1" applyBorder="1" applyAlignment="1">
      <alignment vertical="center" wrapText="1"/>
      <protection/>
    </xf>
    <xf numFmtId="0" fontId="2" fillId="0" borderId="9" xfId="19" applyNumberFormat="1" applyFont="1" applyFill="1" applyBorder="1" applyAlignment="1" applyProtection="1">
      <alignment horizontal="left" vertical="center" wrapText="1"/>
      <protection locked="0"/>
    </xf>
    <xf numFmtId="0" fontId="2" fillId="0" borderId="0" xfId="19" applyFont="1" applyFill="1" applyAlignment="1">
      <alignment horizontal="center" vertical="center"/>
      <protection/>
    </xf>
    <xf numFmtId="0" fontId="2" fillId="0" borderId="0" xfId="19" applyNumberFormat="1" applyFont="1" applyFill="1" applyAlignment="1">
      <alignment horizontal="center" vertical="center"/>
      <protection/>
    </xf>
    <xf numFmtId="0" fontId="1" fillId="0" borderId="0" xfId="19" applyAlignment="1">
      <alignment horizontal="center"/>
      <protection/>
    </xf>
    <xf numFmtId="0" fontId="32" fillId="0" borderId="9" xfId="83" applyFont="1" applyFill="1" applyBorder="1" applyAlignment="1">
      <alignment vertical="center" wrapText="1"/>
      <protection/>
    </xf>
    <xf numFmtId="0" fontId="32" fillId="0" borderId="0" xfId="83" applyFont="1" applyFill="1" applyBorder="1" applyAlignment="1">
      <alignment vertical="center" wrapText="1"/>
      <protection/>
    </xf>
    <xf numFmtId="0" fontId="2" fillId="0" borderId="0" xfId="83" applyFont="1" applyBorder="1" applyAlignment="1">
      <alignment vertical="center" wrapText="1"/>
      <protection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8" borderId="9" xfId="70" applyFont="1" applyFill="1" applyBorder="1" applyAlignment="1">
      <alignment horizontal="center" vertical="center" wrapText="1"/>
      <protection/>
    </xf>
    <xf numFmtId="49" fontId="2" fillId="8" borderId="9" xfId="85" applyNumberFormat="1" applyFont="1" applyFill="1" applyBorder="1" applyAlignment="1" applyProtection="1">
      <alignment horizontal="center" vertical="center" wrapText="1"/>
      <protection/>
    </xf>
    <xf numFmtId="177" fontId="2" fillId="0" borderId="13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right" wrapText="1"/>
    </xf>
    <xf numFmtId="177" fontId="0" fillId="0" borderId="9" xfId="0" applyNumberFormat="1" applyBorder="1" applyAlignment="1">
      <alignment/>
    </xf>
    <xf numFmtId="0" fontId="2" fillId="0" borderId="0" xfId="0" applyFont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1" fillId="0" borderId="0" xfId="73" applyFill="1">
      <alignment vertical="center"/>
      <protection/>
    </xf>
    <xf numFmtId="0" fontId="1" fillId="0" borderId="0" xfId="73">
      <alignment vertical="center"/>
      <protection/>
    </xf>
    <xf numFmtId="0" fontId="5" fillId="0" borderId="0" xfId="73" applyNumberFormat="1" applyFont="1" applyFill="1" applyAlignment="1" applyProtection="1">
      <alignment horizontal="center" vertical="center"/>
      <protection/>
    </xf>
    <xf numFmtId="0" fontId="1" fillId="0" borderId="0" xfId="73" applyAlignment="1">
      <alignment horizontal="center" vertical="center"/>
      <protection/>
    </xf>
    <xf numFmtId="0" fontId="1" fillId="0" borderId="11" xfId="73" applyNumberFormat="1" applyFont="1" applyFill="1" applyBorder="1" applyAlignment="1" applyProtection="1">
      <alignment horizontal="center" vertical="center" wrapText="1"/>
      <protection/>
    </xf>
    <xf numFmtId="0" fontId="1" fillId="0" borderId="9" xfId="73" applyNumberFormat="1" applyFont="1" applyFill="1" applyBorder="1" applyAlignment="1" applyProtection="1">
      <alignment horizontal="center" vertical="center" wrapText="1"/>
      <protection/>
    </xf>
    <xf numFmtId="0" fontId="2" fillId="8" borderId="20" xfId="73" applyNumberFormat="1" applyFont="1" applyFill="1" applyBorder="1" applyAlignment="1" applyProtection="1">
      <alignment horizontal="center" vertical="center" wrapText="1"/>
      <protection/>
    </xf>
    <xf numFmtId="0" fontId="2" fillId="8" borderId="13" xfId="73" applyNumberFormat="1" applyFont="1" applyFill="1" applyBorder="1" applyAlignment="1" applyProtection="1">
      <alignment horizontal="center" vertical="center" wrapText="1"/>
      <protection/>
    </xf>
    <xf numFmtId="0" fontId="2" fillId="8" borderId="21" xfId="73" applyNumberFormat="1" applyFont="1" applyFill="1" applyBorder="1" applyAlignment="1" applyProtection="1">
      <alignment horizontal="center" vertical="center" wrapText="1"/>
      <protection/>
    </xf>
    <xf numFmtId="0" fontId="2" fillId="8" borderId="19" xfId="73" applyNumberFormat="1" applyFont="1" applyFill="1" applyBorder="1" applyAlignment="1" applyProtection="1">
      <alignment horizontal="center" vertical="center" wrapText="1"/>
      <protection/>
    </xf>
    <xf numFmtId="0" fontId="2" fillId="8" borderId="11" xfId="73" applyNumberFormat="1" applyFont="1" applyFill="1" applyBorder="1" applyAlignment="1" applyProtection="1">
      <alignment horizontal="center" vertical="center" wrapText="1"/>
      <protection/>
    </xf>
    <xf numFmtId="0" fontId="2" fillId="8" borderId="9" xfId="73" applyNumberFormat="1" applyFont="1" applyFill="1" applyBorder="1" applyAlignment="1" applyProtection="1">
      <alignment horizontal="center" vertical="center" wrapText="1"/>
      <protection/>
    </xf>
    <xf numFmtId="0" fontId="2" fillId="8" borderId="12" xfId="73" applyNumberFormat="1" applyFont="1" applyFill="1" applyBorder="1" applyAlignment="1" applyProtection="1">
      <alignment horizontal="center" vertical="center" wrapText="1"/>
      <protection/>
    </xf>
    <xf numFmtId="0" fontId="2" fillId="8" borderId="14" xfId="73" applyNumberFormat="1" applyFont="1" applyFill="1" applyBorder="1" applyAlignment="1" applyProtection="1">
      <alignment horizontal="center" vertical="center" wrapText="1"/>
      <protection/>
    </xf>
    <xf numFmtId="0" fontId="1" fillId="8" borderId="10" xfId="73" applyFill="1" applyBorder="1" applyAlignment="1">
      <alignment horizontal="center" vertical="center" wrapText="1"/>
      <protection/>
    </xf>
    <xf numFmtId="0" fontId="1" fillId="8" borderId="17" xfId="73" applyFill="1" applyBorder="1" applyAlignment="1">
      <alignment horizontal="center" vertical="center" wrapText="1"/>
      <protection/>
    </xf>
    <xf numFmtId="176" fontId="1" fillId="0" borderId="11" xfId="73" applyNumberFormat="1" applyFont="1" applyFill="1" applyBorder="1" applyAlignment="1" applyProtection="1">
      <alignment horizontal="center" vertical="center" wrapText="1"/>
      <protection/>
    </xf>
    <xf numFmtId="0" fontId="2" fillId="0" borderId="9" xfId="75" applyFont="1" applyBorder="1" applyAlignment="1" applyProtection="1">
      <alignment horizontal="center" vertical="center" wrapText="1"/>
      <protection locked="0"/>
    </xf>
    <xf numFmtId="176" fontId="1" fillId="0" borderId="11" xfId="73" applyNumberFormat="1" applyFont="1" applyFill="1" applyBorder="1" applyAlignment="1" applyProtection="1">
      <alignment horizontal="center" vertical="center" wrapText="1"/>
      <protection locked="0"/>
    </xf>
    <xf numFmtId="176" fontId="1" fillId="0" borderId="9" xfId="73" applyNumberFormat="1" applyFont="1" applyFill="1" applyBorder="1" applyAlignment="1" applyProtection="1">
      <alignment horizontal="center" vertical="center" wrapText="1"/>
      <protection/>
    </xf>
    <xf numFmtId="0" fontId="1" fillId="0" borderId="0" xfId="73" applyFont="1" applyAlignment="1">
      <alignment horizontal="right" vertical="center"/>
      <protection/>
    </xf>
    <xf numFmtId="0" fontId="1" fillId="0" borderId="22" xfId="73" applyNumberFormat="1" applyFont="1" applyFill="1" applyBorder="1" applyAlignment="1" applyProtection="1">
      <alignment horizontal="center" vertical="center" wrapText="1"/>
      <protection/>
    </xf>
    <xf numFmtId="0" fontId="1" fillId="0" borderId="10" xfId="73" applyNumberFormat="1" applyFont="1" applyFill="1" applyBorder="1" applyAlignment="1" applyProtection="1">
      <alignment horizontal="center" vertical="center" wrapText="1"/>
      <protection/>
    </xf>
    <xf numFmtId="178" fontId="1" fillId="0" borderId="14" xfId="73" applyNumberFormat="1" applyFont="1" applyFill="1" applyBorder="1" applyAlignment="1" applyProtection="1">
      <alignment horizontal="center" vertical="center" wrapText="1"/>
      <protection/>
    </xf>
    <xf numFmtId="178" fontId="1" fillId="0" borderId="11" xfId="73" applyNumberFormat="1" applyFont="1" applyFill="1" applyBorder="1" applyAlignment="1" applyProtection="1">
      <alignment horizontal="center" vertical="center" wrapText="1"/>
      <protection locked="0"/>
    </xf>
    <xf numFmtId="178" fontId="1" fillId="0" borderId="9" xfId="73" applyNumberFormat="1" applyFont="1" applyFill="1" applyBorder="1" applyAlignment="1" applyProtection="1">
      <alignment horizontal="center" vertical="center" wrapText="1"/>
      <protection/>
    </xf>
    <xf numFmtId="4" fontId="1" fillId="0" borderId="0" xfId="73" applyNumberFormat="1" applyFont="1" applyFill="1" applyAlignment="1" applyProtection="1">
      <alignment vertical="center"/>
      <protection/>
    </xf>
    <xf numFmtId="0" fontId="2" fillId="8" borderId="0" xfId="81" applyFont="1" applyFill="1" applyAlignment="1">
      <alignment vertical="center"/>
      <protection/>
    </xf>
    <xf numFmtId="0" fontId="1" fillId="0" borderId="0" xfId="81" applyFill="1" applyAlignment="1">
      <alignment vertical="center"/>
      <protection/>
    </xf>
    <xf numFmtId="0" fontId="1" fillId="0" borderId="0" xfId="81" applyAlignment="1">
      <alignment horizontal="center" vertical="center" wrapText="1"/>
      <protection/>
    </xf>
    <xf numFmtId="0" fontId="1" fillId="0" borderId="0" xfId="81">
      <alignment vertical="center"/>
      <protection/>
    </xf>
    <xf numFmtId="0" fontId="6" fillId="0" borderId="0" xfId="81" applyNumberFormat="1" applyFont="1" applyFill="1" applyAlignment="1" applyProtection="1">
      <alignment horizontal="center" vertical="center" wrapText="1"/>
      <protection/>
    </xf>
    <xf numFmtId="0" fontId="1" fillId="0" borderId="0" xfId="81" applyNumberFormat="1" applyFont="1" applyFill="1" applyAlignment="1" applyProtection="1">
      <alignment vertical="center"/>
      <protection/>
    </xf>
    <xf numFmtId="0" fontId="2" fillId="8" borderId="9" xfId="81" applyFont="1" applyFill="1" applyBorder="1" applyAlignment="1">
      <alignment horizontal="centerContinuous" vertical="center"/>
      <protection/>
    </xf>
    <xf numFmtId="0" fontId="2" fillId="8" borderId="9" xfId="81" applyNumberFormat="1" applyFont="1" applyFill="1" applyBorder="1" applyAlignment="1" applyProtection="1">
      <alignment horizontal="center" vertical="center" wrapText="1"/>
      <protection/>
    </xf>
    <xf numFmtId="0" fontId="2" fillId="0" borderId="9" xfId="81" applyNumberFormat="1" applyFont="1" applyFill="1" applyBorder="1" applyAlignment="1" applyProtection="1">
      <alignment horizontal="center" vertical="center" wrapText="1"/>
      <protection/>
    </xf>
    <xf numFmtId="0" fontId="2" fillId="8" borderId="9" xfId="81" applyNumberFormat="1" applyFont="1" applyFill="1" applyBorder="1" applyAlignment="1" applyProtection="1">
      <alignment horizontal="centerContinuous" vertical="center"/>
      <protection/>
    </xf>
    <xf numFmtId="0" fontId="2" fillId="8" borderId="9" xfId="81" applyNumberFormat="1" applyFont="1" applyFill="1" applyBorder="1" applyAlignment="1" applyProtection="1">
      <alignment horizontal="center" vertical="center"/>
      <protection/>
    </xf>
    <xf numFmtId="0" fontId="2" fillId="8" borderId="9" xfId="81" applyFont="1" applyFill="1" applyBorder="1" applyAlignment="1">
      <alignment horizontal="center" vertical="center" wrapText="1"/>
      <protection/>
    </xf>
    <xf numFmtId="177" fontId="2" fillId="8" borderId="9" xfId="81" applyNumberFormat="1" applyFont="1" applyFill="1" applyBorder="1" applyAlignment="1">
      <alignment horizontal="center" vertical="center" wrapText="1"/>
      <protection/>
    </xf>
    <xf numFmtId="49" fontId="1" fillId="0" borderId="9" xfId="81" applyNumberFormat="1" applyFont="1" applyFill="1" applyBorder="1" applyAlignment="1" applyProtection="1">
      <alignment horizontal="center" vertical="center" wrapText="1"/>
      <protection/>
    </xf>
    <xf numFmtId="177" fontId="1" fillId="0" borderId="9" xfId="81" applyNumberFormat="1" applyFont="1" applyFill="1" applyBorder="1" applyAlignment="1" applyProtection="1">
      <alignment horizontal="center" vertical="center" wrapText="1"/>
      <protection/>
    </xf>
    <xf numFmtId="0" fontId="1" fillId="0" borderId="9" xfId="81" applyFill="1" applyBorder="1" applyAlignment="1">
      <alignment horizontal="center" vertical="center" wrapText="1"/>
      <protection/>
    </xf>
    <xf numFmtId="49" fontId="1" fillId="0" borderId="9" xfId="81" applyNumberFormat="1" applyFill="1" applyBorder="1" applyAlignment="1">
      <alignment horizontal="center" vertical="center" wrapText="1"/>
      <protection/>
    </xf>
    <xf numFmtId="49" fontId="2" fillId="8" borderId="9" xfId="70" applyNumberFormat="1" applyFont="1" applyFill="1" applyBorder="1" applyAlignment="1">
      <alignment horizontal="center" vertical="center" wrapText="1"/>
      <protection/>
    </xf>
    <xf numFmtId="0" fontId="1" fillId="0" borderId="0" xfId="81" applyFill="1" applyAlignment="1">
      <alignment horizontal="center" vertical="center" wrapText="1"/>
      <protection/>
    </xf>
    <xf numFmtId="0" fontId="2" fillId="0" borderId="9" xfId="81" applyFont="1" applyFill="1" applyBorder="1" applyAlignment="1">
      <alignment horizontal="center" vertical="center" wrapText="1"/>
      <protection/>
    </xf>
    <xf numFmtId="0" fontId="1" fillId="0" borderId="0" xfId="81" applyNumberFormat="1" applyFont="1" applyFill="1" applyAlignment="1" applyProtection="1">
      <alignment horizontal="center" vertical="center" wrapText="1"/>
      <protection/>
    </xf>
    <xf numFmtId="0" fontId="1" fillId="0" borderId="19" xfId="81" applyBorder="1" applyAlignment="1">
      <alignment horizontal="right" vertical="center"/>
      <protection/>
    </xf>
    <xf numFmtId="0" fontId="1" fillId="0" borderId="19" xfId="81" applyFont="1" applyBorder="1" applyAlignment="1">
      <alignment horizontal="right" vertical="center"/>
      <protection/>
    </xf>
    <xf numFmtId="0" fontId="2" fillId="8" borderId="0" xfId="81" applyFont="1" applyFill="1" applyAlignment="1">
      <alignment horizontal="center" vertical="center"/>
      <protection/>
    </xf>
    <xf numFmtId="177" fontId="1" fillId="0" borderId="9" xfId="81" applyNumberFormat="1" applyFill="1" applyBorder="1" applyAlignment="1">
      <alignment horizontal="center" vertical="center" wrapText="1"/>
      <protection/>
    </xf>
    <xf numFmtId="177" fontId="1" fillId="0" borderId="9" xfId="81" applyNumberFormat="1" applyBorder="1" applyAlignment="1">
      <alignment horizontal="center" vertical="center" wrapText="1"/>
      <protection/>
    </xf>
    <xf numFmtId="0" fontId="7" fillId="0" borderId="19" xfId="0" applyFont="1" applyBorder="1" applyAlignment="1">
      <alignment horizontal="left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right" wrapText="1"/>
    </xf>
    <xf numFmtId="0" fontId="1" fillId="0" borderId="0" xfId="26" applyFill="1">
      <alignment vertical="center"/>
      <protection/>
    </xf>
    <xf numFmtId="0" fontId="1" fillId="0" borderId="0" xfId="26">
      <alignment vertical="center"/>
      <protection/>
    </xf>
    <xf numFmtId="0" fontId="2" fillId="0" borderId="0" xfId="26" applyFont="1" applyAlignment="1">
      <alignment horizontal="center" vertical="center" wrapText="1"/>
      <protection/>
    </xf>
    <xf numFmtId="0" fontId="5" fillId="0" borderId="0" xfId="26" applyNumberFormat="1" applyFont="1" applyFill="1" applyAlignment="1" applyProtection="1">
      <alignment horizontal="center" vertical="center"/>
      <protection/>
    </xf>
    <xf numFmtId="0" fontId="2" fillId="0" borderId="19" xfId="26" applyFont="1" applyBorder="1" applyAlignment="1">
      <alignment horizontal="left" vertical="center" wrapText="1"/>
      <protection/>
    </xf>
    <xf numFmtId="0" fontId="2" fillId="8" borderId="9" xfId="26" applyNumberFormat="1" applyFont="1" applyFill="1" applyBorder="1" applyAlignment="1" applyProtection="1">
      <alignment horizontal="center" vertical="center" wrapText="1"/>
      <protection/>
    </xf>
    <xf numFmtId="0" fontId="2" fillId="8" borderId="14" xfId="26" applyNumberFormat="1" applyFont="1" applyFill="1" applyBorder="1" applyAlignment="1" applyProtection="1">
      <alignment horizontal="center" vertical="center" wrapText="1"/>
      <protection/>
    </xf>
    <xf numFmtId="0" fontId="2" fillId="8" borderId="11" xfId="26" applyNumberFormat="1" applyFont="1" applyFill="1" applyBorder="1" applyAlignment="1" applyProtection="1">
      <alignment horizontal="center" vertical="center" wrapText="1"/>
      <protection/>
    </xf>
    <xf numFmtId="0" fontId="2" fillId="8" borderId="20" xfId="26" applyNumberFormat="1" applyFont="1" applyFill="1" applyBorder="1" applyAlignment="1" applyProtection="1">
      <alignment horizontal="center" vertical="center" wrapText="1"/>
      <protection/>
    </xf>
    <xf numFmtId="0" fontId="2" fillId="8" borderId="19" xfId="26" applyFont="1" applyFill="1" applyBorder="1" applyAlignment="1">
      <alignment horizontal="center" vertical="center" wrapText="1"/>
      <protection/>
    </xf>
    <xf numFmtId="0" fontId="2" fillId="8" borderId="17" xfId="26" applyFont="1" applyFill="1" applyBorder="1" applyAlignment="1">
      <alignment horizontal="center" vertical="center" wrapText="1"/>
      <protection/>
    </xf>
    <xf numFmtId="0" fontId="2" fillId="8" borderId="10" xfId="26" applyFont="1" applyFill="1" applyBorder="1" applyAlignment="1">
      <alignment horizontal="center" vertical="center" wrapText="1"/>
      <protection/>
    </xf>
    <xf numFmtId="49" fontId="2" fillId="0" borderId="11" xfId="26" applyNumberFormat="1" applyFont="1" applyFill="1" applyBorder="1" applyAlignment="1" applyProtection="1">
      <alignment horizontal="center" vertical="center" wrapText="1"/>
      <protection/>
    </xf>
    <xf numFmtId="49" fontId="2" fillId="0" borderId="9" xfId="26" applyNumberFormat="1" applyFont="1" applyFill="1" applyBorder="1" applyAlignment="1" applyProtection="1">
      <alignment horizontal="center" vertical="center" wrapText="1"/>
      <protection/>
    </xf>
    <xf numFmtId="49" fontId="2" fillId="0" borderId="14" xfId="26" applyNumberFormat="1" applyFont="1" applyFill="1" applyBorder="1" applyAlignment="1" applyProtection="1">
      <alignment horizontal="left" vertical="center" wrapText="1"/>
      <protection/>
    </xf>
    <xf numFmtId="0" fontId="2" fillId="0" borderId="11" xfId="26" applyNumberFormat="1" applyFont="1" applyFill="1" applyBorder="1" applyAlignment="1" applyProtection="1">
      <alignment horizontal="left" vertical="center" wrapText="1"/>
      <protection/>
    </xf>
    <xf numFmtId="176" fontId="2" fillId="0" borderId="9" xfId="26" applyNumberFormat="1" applyFont="1" applyFill="1" applyBorder="1" applyAlignment="1" applyProtection="1">
      <alignment horizontal="right" vertical="center" wrapText="1"/>
      <protection/>
    </xf>
    <xf numFmtId="176" fontId="2" fillId="0" borderId="14" xfId="26" applyNumberFormat="1" applyFont="1" applyFill="1" applyBorder="1" applyAlignment="1" applyProtection="1">
      <alignment horizontal="right" vertical="center" wrapText="1"/>
      <protection/>
    </xf>
    <xf numFmtId="176" fontId="2" fillId="0" borderId="11" xfId="26" applyNumberFormat="1" applyFont="1" applyFill="1" applyBorder="1" applyAlignment="1" applyProtection="1">
      <alignment horizontal="right" vertical="center" wrapText="1"/>
      <protection/>
    </xf>
    <xf numFmtId="49" fontId="2" fillId="0" borderId="0" xfId="26" applyNumberFormat="1" applyFont="1" applyFill="1" applyAlignment="1">
      <alignment horizontal="center" vertical="center"/>
      <protection/>
    </xf>
    <xf numFmtId="0" fontId="2" fillId="0" borderId="0" xfId="26" applyFont="1" applyFill="1" applyAlignment="1">
      <alignment horizontal="left" vertical="center"/>
      <protection/>
    </xf>
    <xf numFmtId="179" fontId="2" fillId="0" borderId="0" xfId="26" applyNumberFormat="1" applyFont="1" applyFill="1" applyAlignment="1">
      <alignment horizontal="center" vertical="center"/>
      <protection/>
    </xf>
    <xf numFmtId="49" fontId="2" fillId="8" borderId="0" xfId="26" applyNumberFormat="1" applyFont="1" applyFill="1" applyAlignment="1">
      <alignment horizontal="center" vertical="center"/>
      <protection/>
    </xf>
    <xf numFmtId="179" fontId="2" fillId="8" borderId="0" xfId="26" applyNumberFormat="1" applyFont="1" applyFill="1" applyAlignment="1">
      <alignment horizontal="center" vertical="center"/>
      <protection/>
    </xf>
    <xf numFmtId="0" fontId="2" fillId="8" borderId="0" xfId="26" applyFont="1" applyFill="1" applyAlignment="1">
      <alignment horizontal="left" vertical="center"/>
      <protection/>
    </xf>
    <xf numFmtId="0" fontId="2" fillId="8" borderId="13" xfId="26" applyNumberFormat="1" applyFont="1" applyFill="1" applyBorder="1" applyAlignment="1" applyProtection="1">
      <alignment horizontal="center" vertical="center" wrapText="1"/>
      <protection/>
    </xf>
    <xf numFmtId="0" fontId="2" fillId="8" borderId="19" xfId="26" applyNumberFormat="1" applyFont="1" applyFill="1" applyBorder="1" applyAlignment="1" applyProtection="1">
      <alignment horizontal="center" vertical="center" wrapText="1"/>
      <protection/>
    </xf>
    <xf numFmtId="0" fontId="2" fillId="8" borderId="9" xfId="85" applyNumberFormat="1" applyFont="1" applyFill="1" applyBorder="1" applyAlignment="1" applyProtection="1">
      <alignment horizontal="center" vertical="center" wrapText="1"/>
      <protection/>
    </xf>
    <xf numFmtId="0" fontId="1" fillId="0" borderId="0" xfId="26" applyFont="1" applyAlignment="1">
      <alignment horizontal="right" vertical="center" wrapText="1"/>
      <protection/>
    </xf>
    <xf numFmtId="179" fontId="2" fillId="8" borderId="0" xfId="26" applyNumberFormat="1" applyFont="1" applyFill="1" applyAlignment="1">
      <alignment vertical="center"/>
      <protection/>
    </xf>
    <xf numFmtId="0" fontId="1" fillId="0" borderId="19" xfId="26" applyFont="1" applyBorder="1" applyAlignment="1">
      <alignment horizontal="left" vertical="center" wrapText="1"/>
      <protection/>
    </xf>
    <xf numFmtId="0" fontId="2" fillId="0" borderId="19" xfId="26" applyNumberFormat="1" applyFont="1" applyFill="1" applyBorder="1" applyAlignment="1" applyProtection="1">
      <alignment horizontal="right" vertical="center"/>
      <protection/>
    </xf>
    <xf numFmtId="0" fontId="2" fillId="8" borderId="0" xfId="26" applyFont="1" applyFill="1" applyAlignment="1">
      <alignment vertical="center"/>
      <protection/>
    </xf>
    <xf numFmtId="0" fontId="2" fillId="8" borderId="12" xfId="26" applyNumberFormat="1" applyFont="1" applyFill="1" applyBorder="1" applyAlignment="1" applyProtection="1">
      <alignment horizontal="center" vertical="center" wrapText="1"/>
      <protection/>
    </xf>
    <xf numFmtId="0" fontId="1" fillId="8" borderId="12" xfId="26" applyFont="1" applyFill="1" applyBorder="1" applyAlignment="1">
      <alignment horizontal="center" vertical="center" wrapText="1"/>
      <protection/>
    </xf>
    <xf numFmtId="0" fontId="1" fillId="8" borderId="9" xfId="26" applyFont="1" applyFill="1" applyBorder="1" applyAlignment="1">
      <alignment horizontal="center" vertical="center" wrapText="1"/>
      <protection/>
    </xf>
    <xf numFmtId="176" fontId="1" fillId="0" borderId="11" xfId="26" applyNumberFormat="1" applyFont="1" applyFill="1" applyBorder="1" applyAlignment="1" applyProtection="1">
      <alignment horizontal="right" vertical="center" wrapText="1"/>
      <protection/>
    </xf>
    <xf numFmtId="176" fontId="1" fillId="0" borderId="9" xfId="26" applyNumberFormat="1" applyFont="1" applyFill="1" applyBorder="1" applyAlignment="1" applyProtection="1">
      <alignment horizontal="right" vertical="center" wrapText="1"/>
      <protection/>
    </xf>
    <xf numFmtId="0" fontId="1" fillId="0" borderId="0" xfId="26" applyFont="1" applyFill="1" applyAlignment="1">
      <alignment horizontal="centerContinuous" vertical="center"/>
      <protection/>
    </xf>
    <xf numFmtId="0" fontId="1" fillId="0" borderId="0" xfId="26" applyFont="1" applyAlignment="1">
      <alignment horizontal="centerContinuous" vertical="center"/>
      <protection/>
    </xf>
    <xf numFmtId="0" fontId="2" fillId="0" borderId="19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wrapText="1"/>
    </xf>
    <xf numFmtId="0" fontId="1" fillId="0" borderId="0" xfId="61" applyFill="1">
      <alignment vertical="center"/>
      <protection/>
    </xf>
    <xf numFmtId="0" fontId="1" fillId="0" borderId="0" xfId="61">
      <alignment vertical="center"/>
      <protection/>
    </xf>
    <xf numFmtId="0" fontId="2" fillId="0" borderId="0" xfId="61" applyFont="1" applyAlignment="1">
      <alignment horizontal="center" vertical="center" wrapText="1"/>
      <protection/>
    </xf>
    <xf numFmtId="0" fontId="5" fillId="0" borderId="0" xfId="61" applyNumberFormat="1" applyFont="1" applyFill="1" applyAlignment="1" applyProtection="1">
      <alignment horizontal="center" vertical="center"/>
      <protection/>
    </xf>
    <xf numFmtId="0" fontId="2" fillId="0" borderId="19" xfId="61" applyFont="1" applyBorder="1" applyAlignment="1">
      <alignment horizontal="left" vertical="center" wrapText="1"/>
      <protection/>
    </xf>
    <xf numFmtId="0" fontId="2" fillId="8" borderId="10" xfId="61" applyFont="1" applyFill="1" applyBorder="1" applyAlignment="1">
      <alignment horizontal="centerContinuous" vertical="center"/>
      <protection/>
    </xf>
    <xf numFmtId="0" fontId="2" fillId="8" borderId="23" xfId="61" applyFont="1" applyFill="1" applyBorder="1" applyAlignment="1">
      <alignment horizontal="centerContinuous" vertical="center"/>
      <protection/>
    </xf>
    <xf numFmtId="0" fontId="2" fillId="8" borderId="11" xfId="61" applyNumberFormat="1" applyFont="1" applyFill="1" applyBorder="1" applyAlignment="1" applyProtection="1">
      <alignment horizontal="center" vertical="center" wrapText="1"/>
      <protection/>
    </xf>
    <xf numFmtId="0" fontId="2" fillId="8" borderId="9" xfId="61" applyNumberFormat="1" applyFont="1" applyFill="1" applyBorder="1" applyAlignment="1" applyProtection="1">
      <alignment horizontal="center" vertical="center" wrapText="1"/>
      <protection/>
    </xf>
    <xf numFmtId="0" fontId="2" fillId="8" borderId="22" xfId="61" applyFont="1" applyFill="1" applyBorder="1" applyAlignment="1">
      <alignment horizontal="centerContinuous" vertical="center"/>
      <protection/>
    </xf>
    <xf numFmtId="0" fontId="2" fillId="8" borderId="11" xfId="61" applyNumberFormat="1" applyFont="1" applyFill="1" applyBorder="1" applyAlignment="1" applyProtection="1">
      <alignment horizontal="center" vertical="center"/>
      <protection/>
    </xf>
    <xf numFmtId="0" fontId="2" fillId="8" borderId="19" xfId="61" applyFont="1" applyFill="1" applyBorder="1" applyAlignment="1">
      <alignment horizontal="center" vertical="center" wrapText="1"/>
      <protection/>
    </xf>
    <xf numFmtId="0" fontId="2" fillId="8" borderId="17" xfId="61" applyFont="1" applyFill="1" applyBorder="1" applyAlignment="1">
      <alignment horizontal="center" vertical="center" wrapText="1"/>
      <protection/>
    </xf>
    <xf numFmtId="0" fontId="2" fillId="8" borderId="10" xfId="61" applyFont="1" applyFill="1" applyBorder="1" applyAlignment="1">
      <alignment horizontal="center" vertical="center" wrapText="1"/>
      <protection/>
    </xf>
    <xf numFmtId="49" fontId="2" fillId="0" borderId="11" xfId="61" applyNumberFormat="1" applyFont="1" applyFill="1" applyBorder="1" applyAlignment="1" applyProtection="1">
      <alignment horizontal="center" vertical="center" wrapText="1"/>
      <protection/>
    </xf>
    <xf numFmtId="49" fontId="2" fillId="0" borderId="9" xfId="61" applyNumberFormat="1" applyFont="1" applyFill="1" applyBorder="1" applyAlignment="1" applyProtection="1">
      <alignment horizontal="center" vertical="center" wrapText="1"/>
      <protection/>
    </xf>
    <xf numFmtId="49" fontId="2" fillId="0" borderId="14" xfId="61" applyNumberFormat="1" applyFont="1" applyFill="1" applyBorder="1" applyAlignment="1" applyProtection="1">
      <alignment horizontal="left" vertical="center" wrapText="1"/>
      <protection/>
    </xf>
    <xf numFmtId="0" fontId="2" fillId="0" borderId="9" xfId="61" applyNumberFormat="1" applyFont="1" applyFill="1" applyBorder="1" applyAlignment="1" applyProtection="1">
      <alignment horizontal="left" vertical="center" wrapText="1"/>
      <protection/>
    </xf>
    <xf numFmtId="176" fontId="2" fillId="0" borderId="14" xfId="61" applyNumberFormat="1" applyFont="1" applyFill="1" applyBorder="1" applyAlignment="1" applyProtection="1">
      <alignment horizontal="right" vertical="center" wrapText="1"/>
      <protection/>
    </xf>
    <xf numFmtId="176" fontId="2" fillId="0" borderId="11" xfId="61" applyNumberFormat="1" applyFont="1" applyFill="1" applyBorder="1" applyAlignment="1" applyProtection="1">
      <alignment horizontal="right" vertical="center" wrapText="1"/>
      <protection/>
    </xf>
    <xf numFmtId="49" fontId="2" fillId="0" borderId="0" xfId="61" applyNumberFormat="1" applyFont="1" applyFill="1" applyAlignment="1">
      <alignment horizontal="center" vertical="center"/>
      <protection/>
    </xf>
    <xf numFmtId="0" fontId="2" fillId="0" borderId="0" xfId="61" applyFont="1" applyFill="1" applyAlignment="1">
      <alignment horizontal="left" vertical="center"/>
      <protection/>
    </xf>
    <xf numFmtId="179" fontId="2" fillId="0" borderId="0" xfId="61" applyNumberFormat="1" applyFont="1" applyFill="1" applyAlignment="1">
      <alignment horizontal="center" vertical="center"/>
      <protection/>
    </xf>
    <xf numFmtId="179" fontId="2" fillId="8" borderId="0" xfId="61" applyNumberFormat="1" applyFont="1" applyFill="1" applyAlignment="1">
      <alignment horizontal="center" vertical="center"/>
      <protection/>
    </xf>
    <xf numFmtId="49" fontId="2" fillId="8" borderId="0" xfId="61" applyNumberFormat="1" applyFont="1" applyFill="1" applyAlignment="1">
      <alignment horizontal="center" vertical="center"/>
      <protection/>
    </xf>
    <xf numFmtId="0" fontId="2" fillId="8" borderId="0" xfId="61" applyFont="1" applyFill="1" applyAlignment="1">
      <alignment horizontal="left" vertical="center"/>
      <protection/>
    </xf>
    <xf numFmtId="0" fontId="2" fillId="8" borderId="14" xfId="61" applyNumberFormat="1" applyFont="1" applyFill="1" applyBorder="1" applyAlignment="1" applyProtection="1">
      <alignment horizontal="center" vertical="center"/>
      <protection/>
    </xf>
    <xf numFmtId="0" fontId="2" fillId="8" borderId="19" xfId="61" applyNumberFormat="1" applyFont="1" applyFill="1" applyBorder="1" applyAlignment="1" applyProtection="1">
      <alignment horizontal="center" vertical="center" wrapText="1"/>
      <protection/>
    </xf>
    <xf numFmtId="0" fontId="2" fillId="8" borderId="14" xfId="61" applyNumberFormat="1" applyFont="1" applyFill="1" applyBorder="1" applyAlignment="1" applyProtection="1">
      <alignment horizontal="center" vertical="center" wrapText="1"/>
      <protection/>
    </xf>
    <xf numFmtId="176" fontId="2" fillId="0" borderId="9" xfId="61" applyNumberFormat="1" applyFont="1" applyFill="1" applyBorder="1" applyAlignment="1" applyProtection="1">
      <alignment horizontal="right" vertical="center" wrapText="1"/>
      <protection/>
    </xf>
    <xf numFmtId="0" fontId="1" fillId="0" borderId="0" xfId="61" applyFont="1" applyAlignment="1">
      <alignment horizontal="right" vertical="center" wrapText="1"/>
      <protection/>
    </xf>
    <xf numFmtId="179" fontId="2" fillId="8" borderId="0" xfId="61" applyNumberFormat="1" applyFont="1" applyFill="1" applyAlignment="1">
      <alignment vertical="center"/>
      <protection/>
    </xf>
    <xf numFmtId="0" fontId="1" fillId="0" borderId="19" xfId="61" applyFont="1" applyBorder="1" applyAlignment="1">
      <alignment horizontal="left" vertical="center" wrapText="1"/>
      <protection/>
    </xf>
    <xf numFmtId="0" fontId="2" fillId="0" borderId="19" xfId="61" applyNumberFormat="1" applyFont="1" applyFill="1" applyBorder="1" applyAlignment="1" applyProtection="1">
      <alignment horizontal="right" vertical="center"/>
      <protection/>
    </xf>
    <xf numFmtId="0" fontId="2" fillId="8" borderId="0" xfId="61" applyFont="1" applyFill="1" applyAlignment="1">
      <alignment vertical="center"/>
      <protection/>
    </xf>
    <xf numFmtId="0" fontId="2" fillId="8" borderId="12" xfId="61" applyNumberFormat="1" applyFont="1" applyFill="1" applyBorder="1" applyAlignment="1" applyProtection="1">
      <alignment horizontal="center" vertical="center"/>
      <protection/>
    </xf>
    <xf numFmtId="0" fontId="1" fillId="8" borderId="22" xfId="61" applyFont="1" applyFill="1" applyBorder="1" applyAlignment="1">
      <alignment horizontal="center" vertical="center" wrapText="1"/>
      <protection/>
    </xf>
    <xf numFmtId="0" fontId="1" fillId="8" borderId="9" xfId="61" applyFont="1" applyFill="1" applyBorder="1" applyAlignment="1">
      <alignment horizontal="center" vertical="center" wrapText="1"/>
      <protection/>
    </xf>
    <xf numFmtId="0" fontId="1" fillId="8" borderId="16" xfId="61" applyFont="1" applyFill="1" applyBorder="1" applyAlignment="1" applyProtection="1">
      <alignment horizontal="center" vertical="center" wrapText="1"/>
      <protection locked="0"/>
    </xf>
    <xf numFmtId="0" fontId="1" fillId="8" borderId="21" xfId="61" applyFont="1" applyFill="1" applyBorder="1" applyAlignment="1">
      <alignment horizontal="center" vertical="center" wrapText="1"/>
      <protection/>
    </xf>
    <xf numFmtId="176" fontId="1" fillId="0" borderId="11" xfId="61" applyNumberFormat="1" applyFont="1" applyFill="1" applyBorder="1" applyAlignment="1" applyProtection="1">
      <alignment horizontal="right" vertical="center" wrapText="1"/>
      <protection/>
    </xf>
    <xf numFmtId="176" fontId="1" fillId="0" borderId="9" xfId="61" applyNumberFormat="1" applyFont="1" applyFill="1" applyBorder="1" applyAlignment="1" applyProtection="1">
      <alignment horizontal="right" vertical="center" wrapText="1"/>
      <protection/>
    </xf>
    <xf numFmtId="0" fontId="1" fillId="0" borderId="0" xfId="61" applyFont="1" applyFill="1" applyAlignment="1">
      <alignment horizontal="centerContinuous" vertical="center"/>
      <protection/>
    </xf>
    <xf numFmtId="0" fontId="1" fillId="0" borderId="0" xfId="61" applyFont="1" applyAlignment="1">
      <alignment horizontal="centerContinuous" vertical="center"/>
      <protection/>
    </xf>
    <xf numFmtId="0" fontId="1" fillId="0" borderId="0" xfId="76" applyFill="1">
      <alignment vertical="center"/>
      <protection/>
    </xf>
    <xf numFmtId="0" fontId="1" fillId="0" borderId="0" xfId="76">
      <alignment vertical="center"/>
      <protection/>
    </xf>
    <xf numFmtId="0" fontId="2" fillId="0" borderId="0" xfId="76" applyFont="1" applyAlignment="1">
      <alignment horizontal="right" vertical="center" wrapText="1"/>
      <protection/>
    </xf>
    <xf numFmtId="0" fontId="5" fillId="0" borderId="0" xfId="76" applyNumberFormat="1" applyFont="1" applyFill="1" applyAlignment="1" applyProtection="1">
      <alignment horizontal="center" vertical="center" wrapText="1"/>
      <protection/>
    </xf>
    <xf numFmtId="0" fontId="2" fillId="0" borderId="0" xfId="76" applyFont="1" applyAlignment="1">
      <alignment horizontal="center" vertical="center" wrapText="1"/>
      <protection/>
    </xf>
    <xf numFmtId="0" fontId="2" fillId="0" borderId="19" xfId="76" applyFont="1" applyBorder="1" applyAlignment="1">
      <alignment horizontal="left" vertical="center" wrapText="1"/>
      <protection/>
    </xf>
    <xf numFmtId="0" fontId="2" fillId="0" borderId="0" xfId="76" applyFont="1" applyAlignment="1">
      <alignment horizontal="left" vertical="center" wrapText="1"/>
      <protection/>
    </xf>
    <xf numFmtId="0" fontId="2" fillId="8" borderId="9" xfId="76" applyFont="1" applyFill="1" applyBorder="1" applyAlignment="1">
      <alignment horizontal="center" vertical="center" wrapText="1"/>
      <protection/>
    </xf>
    <xf numFmtId="49" fontId="2" fillId="8" borderId="9" xfId="76" applyNumberFormat="1" applyFont="1" applyFill="1" applyBorder="1" applyAlignment="1" applyProtection="1">
      <alignment horizontal="center" vertical="center" wrapText="1"/>
      <protection/>
    </xf>
    <xf numFmtId="0" fontId="2" fillId="8" borderId="11" xfId="76" applyFont="1" applyFill="1" applyBorder="1" applyAlignment="1">
      <alignment horizontal="center" vertical="center" wrapText="1"/>
      <protection/>
    </xf>
    <xf numFmtId="0" fontId="2" fillId="8" borderId="9" xfId="76" applyNumberFormat="1" applyFont="1" applyFill="1" applyBorder="1" applyAlignment="1" applyProtection="1">
      <alignment horizontal="center" vertical="center" wrapText="1"/>
      <protection/>
    </xf>
    <xf numFmtId="0" fontId="2" fillId="8" borderId="12" xfId="76" applyFont="1" applyFill="1" applyBorder="1" applyAlignment="1">
      <alignment horizontal="center" vertical="center" wrapText="1"/>
      <protection/>
    </xf>
    <xf numFmtId="0" fontId="2" fillId="8" borderId="13" xfId="76" applyFont="1" applyFill="1" applyBorder="1" applyAlignment="1">
      <alignment horizontal="center" vertical="center" wrapText="1"/>
      <protection/>
    </xf>
    <xf numFmtId="0" fontId="2" fillId="8" borderId="10" xfId="76" applyFont="1" applyFill="1" applyBorder="1" applyAlignment="1">
      <alignment horizontal="center" vertical="center" wrapText="1"/>
      <protection/>
    </xf>
    <xf numFmtId="49" fontId="2" fillId="0" borderId="11" xfId="76" applyNumberFormat="1" applyFont="1" applyFill="1" applyBorder="1" applyAlignment="1" applyProtection="1">
      <alignment horizontal="center" vertical="center" wrapText="1"/>
      <protection locked="0"/>
    </xf>
    <xf numFmtId="49" fontId="2" fillId="0" borderId="11" xfId="76" applyNumberFormat="1" applyFont="1" applyFill="1" applyBorder="1" applyAlignment="1" applyProtection="1">
      <alignment horizontal="center" vertical="center"/>
      <protection locked="0"/>
    </xf>
    <xf numFmtId="0" fontId="2" fillId="0" borderId="9" xfId="77" applyFont="1" applyFill="1" applyBorder="1" applyAlignment="1" applyProtection="1">
      <alignment horizontal="center" vertical="center"/>
      <protection locked="0"/>
    </xf>
    <xf numFmtId="176" fontId="2" fillId="0" borderId="14" xfId="76" applyNumberFormat="1" applyFont="1" applyFill="1" applyBorder="1" applyAlignment="1" applyProtection="1">
      <alignment horizontal="center" vertical="center" wrapText="1"/>
      <protection/>
    </xf>
    <xf numFmtId="176" fontId="2" fillId="0" borderId="9" xfId="76" applyNumberFormat="1" applyFont="1" applyFill="1" applyBorder="1" applyAlignment="1" applyProtection="1">
      <alignment horizontal="center" vertical="center" wrapText="1"/>
      <protection/>
    </xf>
    <xf numFmtId="177" fontId="2" fillId="0" borderId="9" xfId="77" applyNumberFormat="1" applyFont="1" applyFill="1" applyBorder="1" applyAlignment="1" applyProtection="1">
      <alignment horizontal="center" vertical="center"/>
      <protection locked="0"/>
    </xf>
    <xf numFmtId="176" fontId="2" fillId="0" borderId="11" xfId="76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76" applyFont="1" applyFill="1" applyAlignment="1" applyProtection="1">
      <alignment horizontal="centerContinuous" vertical="center"/>
      <protection/>
    </xf>
    <xf numFmtId="0" fontId="2" fillId="0" borderId="0" xfId="76" applyFont="1" applyFill="1" applyAlignment="1">
      <alignment horizontal="centerContinuous" vertical="center"/>
      <protection/>
    </xf>
    <xf numFmtId="180" fontId="2" fillId="0" borderId="0" xfId="76" applyNumberFormat="1" applyFont="1" applyFill="1" applyAlignment="1" applyProtection="1">
      <alignment horizontal="centerContinuous" vertical="center"/>
      <protection/>
    </xf>
    <xf numFmtId="0" fontId="2" fillId="0" borderId="0" xfId="76" applyFont="1" applyAlignment="1">
      <alignment horizontal="centerContinuous" vertical="center"/>
      <protection/>
    </xf>
    <xf numFmtId="0" fontId="4" fillId="0" borderId="0" xfId="76" applyFont="1" applyFill="1" applyAlignment="1">
      <alignment horizontal="centerContinuous" vertical="center"/>
      <protection/>
    </xf>
    <xf numFmtId="0" fontId="2" fillId="0" borderId="0" xfId="76" applyNumberFormat="1" applyFont="1" applyFill="1" applyAlignment="1" applyProtection="1">
      <alignment vertical="center" wrapText="1"/>
      <protection/>
    </xf>
    <xf numFmtId="0" fontId="2" fillId="0" borderId="0" xfId="76" applyNumberFormat="1" applyFont="1" applyFill="1" applyAlignment="1" applyProtection="1">
      <alignment horizontal="right" vertical="center"/>
      <protection/>
    </xf>
    <xf numFmtId="0" fontId="2" fillId="0" borderId="19" xfId="76" applyNumberFormat="1" applyFont="1" applyFill="1" applyBorder="1" applyAlignment="1" applyProtection="1">
      <alignment wrapText="1"/>
      <protection/>
    </xf>
    <xf numFmtId="0" fontId="2" fillId="0" borderId="19" xfId="76" applyNumberFormat="1" applyFont="1" applyFill="1" applyBorder="1" applyAlignment="1" applyProtection="1">
      <alignment horizontal="right" vertical="center" wrapText="1"/>
      <protection/>
    </xf>
    <xf numFmtId="0" fontId="2" fillId="8" borderId="20" xfId="76" applyFont="1" applyFill="1" applyBorder="1" applyAlignment="1">
      <alignment horizontal="center" vertical="center" wrapText="1"/>
      <protection/>
    </xf>
    <xf numFmtId="0" fontId="2" fillId="8" borderId="11" xfId="76" applyNumberFormat="1" applyFont="1" applyFill="1" applyBorder="1" applyAlignment="1" applyProtection="1">
      <alignment horizontal="center" vertical="center" wrapText="1"/>
      <protection/>
    </xf>
    <xf numFmtId="0" fontId="2" fillId="8" borderId="9" xfId="76" applyNumberFormat="1" applyFont="1" applyFill="1" applyBorder="1" applyAlignment="1" applyProtection="1">
      <alignment horizontal="center" vertical="center"/>
      <protection/>
    </xf>
    <xf numFmtId="0" fontId="1" fillId="8" borderId="10" xfId="76" applyFill="1" applyBorder="1" applyAlignment="1">
      <alignment horizontal="center" vertical="center"/>
      <protection/>
    </xf>
    <xf numFmtId="0" fontId="2" fillId="8" borderId="9" xfId="76" applyFont="1" applyFill="1" applyBorder="1" applyAlignment="1">
      <alignment horizontal="center" vertical="center"/>
      <protection/>
    </xf>
    <xf numFmtId="176" fontId="2" fillId="0" borderId="9" xfId="76" applyNumberFormat="1" applyFont="1" applyFill="1" applyBorder="1" applyAlignment="1" applyProtection="1">
      <alignment horizontal="center" vertical="center" wrapText="1"/>
      <protection locked="0"/>
    </xf>
    <xf numFmtId="176" fontId="1" fillId="0" borderId="14" xfId="76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176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19" xfId="0" applyBorder="1" applyAlignment="1">
      <alignment horizontal="center"/>
    </xf>
    <xf numFmtId="0" fontId="1" fillId="0" borderId="0" xfId="52" applyFill="1">
      <alignment vertical="center"/>
      <protection/>
    </xf>
    <xf numFmtId="0" fontId="2" fillId="0" borderId="0" xfId="52" applyFont="1" applyAlignment="1">
      <alignment horizontal="center" vertical="center"/>
      <protection/>
    </xf>
    <xf numFmtId="0" fontId="2" fillId="0" borderId="0" xfId="52" applyFont="1" applyAlignment="1">
      <alignment horizontal="centerContinuous" vertical="center"/>
      <protection/>
    </xf>
    <xf numFmtId="0" fontId="1" fillId="0" borderId="0" xfId="52">
      <alignment vertical="center"/>
      <protection/>
    </xf>
    <xf numFmtId="0" fontId="5" fillId="0" borderId="0" xfId="52" applyNumberFormat="1" applyFont="1" applyFill="1" applyAlignment="1" applyProtection="1">
      <alignment horizontal="center" vertical="center"/>
      <protection/>
    </xf>
    <xf numFmtId="0" fontId="2" fillId="0" borderId="0" xfId="52" applyFont="1" applyFill="1" applyAlignment="1">
      <alignment horizontal="center" vertical="center"/>
      <protection/>
    </xf>
    <xf numFmtId="0" fontId="2" fillId="8" borderId="9" xfId="52" applyFont="1" applyFill="1" applyBorder="1" applyAlignment="1">
      <alignment horizontal="center" vertical="center" wrapText="1"/>
      <protection/>
    </xf>
    <xf numFmtId="0" fontId="2" fillId="8" borderId="9" xfId="52" applyNumberFormat="1" applyFont="1" applyFill="1" applyBorder="1" applyAlignment="1" applyProtection="1">
      <alignment horizontal="center" vertical="center" wrapText="1"/>
      <protection/>
    </xf>
    <xf numFmtId="0" fontId="2" fillId="8" borderId="9" xfId="52" applyNumberFormat="1" applyFont="1" applyFill="1" applyBorder="1" applyAlignment="1" applyProtection="1">
      <alignment horizontal="center" vertical="center"/>
      <protection/>
    </xf>
    <xf numFmtId="0" fontId="2" fillId="8" borderId="10" xfId="52" applyFont="1" applyFill="1" applyBorder="1" applyAlignment="1">
      <alignment horizontal="center" vertical="center" wrapText="1"/>
      <protection/>
    </xf>
    <xf numFmtId="176" fontId="7" fillId="0" borderId="9" xfId="52" applyNumberFormat="1" applyFont="1" applyFill="1" applyBorder="1" applyAlignment="1">
      <alignment horizontal="right" vertical="center" wrapText="1"/>
      <protection/>
    </xf>
    <xf numFmtId="177" fontId="7" fillId="0" borderId="9" xfId="54" applyNumberFormat="1" applyFont="1" applyFill="1" applyBorder="1" applyAlignment="1">
      <alignment horizontal="center" vertical="center" wrapText="1"/>
      <protection/>
    </xf>
    <xf numFmtId="49" fontId="2" fillId="0" borderId="11" xfId="52" applyNumberFormat="1" applyFont="1" applyFill="1" applyBorder="1" applyAlignment="1" applyProtection="1">
      <alignment horizontal="center" vertical="center" wrapText="1"/>
      <protection/>
    </xf>
    <xf numFmtId="177" fontId="7" fillId="0" borderId="9" xfId="54" applyNumberFormat="1" applyFont="1" applyFill="1" applyBorder="1" applyAlignment="1" applyProtection="1">
      <alignment horizontal="center" vertical="center" wrapText="1"/>
      <protection locked="0"/>
    </xf>
    <xf numFmtId="176" fontId="1" fillId="0" borderId="9" xfId="52" applyNumberFormat="1" applyFill="1" applyBorder="1" applyAlignment="1" applyProtection="1">
      <alignment horizontal="right" vertical="center" wrapText="1"/>
      <protection locked="0"/>
    </xf>
    <xf numFmtId="0" fontId="2" fillId="0" borderId="19" xfId="52" applyNumberFormat="1" applyFont="1" applyFill="1" applyBorder="1" applyAlignment="1" applyProtection="1">
      <alignment horizontal="right" vertical="center"/>
      <protection/>
    </xf>
    <xf numFmtId="180" fontId="2" fillId="0" borderId="0" xfId="52" applyNumberFormat="1" applyFont="1" applyFill="1" applyAlignment="1" applyProtection="1">
      <alignment horizontal="center" vertical="center"/>
      <protection/>
    </xf>
    <xf numFmtId="0" fontId="2" fillId="0" borderId="0" xfId="52" applyFont="1" applyBorder="1" applyAlignment="1">
      <alignment horizontal="center" vertical="center"/>
      <protection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0" fontId="2" fillId="0" borderId="0" xfId="74" applyFont="1" applyFill="1" applyAlignment="1">
      <alignment horizontal="centerContinuous" vertical="center"/>
      <protection/>
    </xf>
    <xf numFmtId="0" fontId="2" fillId="0" borderId="0" xfId="74" applyFont="1" applyAlignment="1">
      <alignment horizontal="centerContinuous" vertical="center"/>
      <protection/>
    </xf>
    <xf numFmtId="0" fontId="2" fillId="0" borderId="0" xfId="74" applyFont="1" applyAlignment="1">
      <alignment horizontal="right" vertical="center" wrapText="1"/>
      <protection/>
    </xf>
    <xf numFmtId="0" fontId="5" fillId="0" borderId="0" xfId="74" applyNumberFormat="1" applyFont="1" applyFill="1" applyAlignment="1" applyProtection="1">
      <alignment horizontal="center" vertical="center"/>
      <protection/>
    </xf>
    <xf numFmtId="0" fontId="2" fillId="0" borderId="19" xfId="74" applyFont="1" applyBorder="1" applyAlignment="1">
      <alignment horizontal="centerContinuous" vertical="center" wrapText="1"/>
      <protection/>
    </xf>
    <xf numFmtId="0" fontId="2" fillId="0" borderId="0" xfId="74" applyFont="1" applyAlignment="1">
      <alignment horizontal="left" vertical="center" wrapText="1"/>
      <protection/>
    </xf>
    <xf numFmtId="0" fontId="2" fillId="8" borderId="9" xfId="74" applyFont="1" applyFill="1" applyBorder="1" applyAlignment="1">
      <alignment horizontal="center" vertical="center" wrapText="1"/>
      <protection/>
    </xf>
    <xf numFmtId="0" fontId="2" fillId="8" borderId="9" xfId="74" applyNumberFormat="1" applyFont="1" applyFill="1" applyBorder="1" applyAlignment="1" applyProtection="1">
      <alignment horizontal="center" vertical="center" wrapText="1"/>
      <protection/>
    </xf>
    <xf numFmtId="177" fontId="2" fillId="8" borderId="9" xfId="74" applyNumberFormat="1" applyFont="1" applyFill="1" applyBorder="1" applyAlignment="1">
      <alignment horizontal="center" vertical="center" wrapText="1"/>
      <protection/>
    </xf>
    <xf numFmtId="49" fontId="2" fillId="0" borderId="9" xfId="85" applyNumberFormat="1" applyFont="1" applyFill="1" applyBorder="1" applyAlignment="1" applyProtection="1">
      <alignment horizontal="center" vertical="center" wrapText="1"/>
      <protection/>
    </xf>
    <xf numFmtId="177" fontId="2" fillId="0" borderId="9" xfId="74" applyNumberFormat="1" applyFont="1" applyFill="1" applyBorder="1" applyAlignment="1" applyProtection="1">
      <alignment horizontal="center" vertical="center" wrapText="1"/>
      <protection/>
    </xf>
    <xf numFmtId="177" fontId="2" fillId="0" borderId="9" xfId="77" applyNumberFormat="1" applyFont="1" applyFill="1" applyBorder="1" applyAlignment="1" applyProtection="1">
      <alignment horizontal="center" vertical="center" wrapText="1"/>
      <protection locked="0"/>
    </xf>
    <xf numFmtId="49" fontId="2" fillId="0" borderId="9" xfId="74" applyNumberFormat="1" applyFont="1" applyFill="1" applyBorder="1" applyAlignment="1" applyProtection="1">
      <alignment horizontal="center" vertical="center"/>
      <protection/>
    </xf>
    <xf numFmtId="177" fontId="2" fillId="0" borderId="9" xfId="74" applyNumberFormat="1" applyFont="1" applyFill="1" applyBorder="1" applyAlignment="1">
      <alignment horizontal="center" vertical="center"/>
      <protection/>
    </xf>
    <xf numFmtId="177" fontId="2" fillId="0" borderId="9" xfId="74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74" applyNumberFormat="1" applyFont="1" applyFill="1" applyAlignment="1" applyProtection="1">
      <alignment horizontal="right" vertical="center" wrapText="1"/>
      <protection/>
    </xf>
    <xf numFmtId="0" fontId="2" fillId="0" borderId="19" xfId="74" applyNumberFormat="1" applyFont="1" applyFill="1" applyBorder="1" applyAlignment="1" applyProtection="1">
      <alignment horizontal="right" vertical="center" wrapText="1"/>
      <protection/>
    </xf>
    <xf numFmtId="0" fontId="2" fillId="8" borderId="24" xfId="74" applyFont="1" applyFill="1" applyBorder="1" applyAlignment="1">
      <alignment horizontal="center" vertical="center" wrapText="1"/>
      <protection/>
    </xf>
    <xf numFmtId="177" fontId="2" fillId="8" borderId="15" xfId="74" applyNumberFormat="1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/>
    </xf>
    <xf numFmtId="177" fontId="2" fillId="8" borderId="25" xfId="74" applyNumberFormat="1" applyFont="1" applyFill="1" applyBorder="1" applyAlignment="1">
      <alignment horizontal="center" vertical="center" wrapText="1"/>
      <protection/>
    </xf>
    <xf numFmtId="177" fontId="2" fillId="0" borderId="15" xfId="74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74" applyFont="1" applyFill="1" applyBorder="1" applyAlignment="1">
      <alignment horizontal="centerContinuous" vertical="center"/>
      <protection/>
    </xf>
    <xf numFmtId="177" fontId="2" fillId="0" borderId="25" xfId="77" applyNumberFormat="1" applyFont="1" applyFill="1" applyBorder="1" applyAlignment="1" applyProtection="1">
      <alignment horizontal="center" vertical="center" wrapText="1"/>
      <protection locked="0"/>
    </xf>
    <xf numFmtId="177" fontId="2" fillId="0" borderId="26" xfId="74" applyNumberFormat="1" applyFont="1" applyFill="1" applyBorder="1" applyAlignment="1">
      <alignment horizontal="center" vertical="center"/>
      <protection/>
    </xf>
    <xf numFmtId="177" fontId="2" fillId="0" borderId="9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49" fontId="2" fillId="0" borderId="9" xfId="0" applyNumberFormat="1" applyFont="1" applyFill="1" applyBorder="1" applyAlignment="1">
      <alignment wrapText="1"/>
    </xf>
    <xf numFmtId="0" fontId="2" fillId="0" borderId="0" xfId="38" applyFont="1" applyAlignment="1">
      <alignment horizontal="centerContinuous" vertical="center"/>
      <protection/>
    </xf>
    <xf numFmtId="0" fontId="1" fillId="0" borderId="0" xfId="38">
      <alignment vertical="center"/>
      <protection/>
    </xf>
    <xf numFmtId="0" fontId="2" fillId="0" borderId="0" xfId="38" applyFont="1" applyAlignment="1">
      <alignment horizontal="right" vertical="center" wrapText="1"/>
      <protection/>
    </xf>
    <xf numFmtId="0" fontId="5" fillId="0" borderId="0" xfId="38" applyNumberFormat="1" applyFont="1" applyFill="1" applyAlignment="1" applyProtection="1">
      <alignment horizontal="center" vertical="center" wrapText="1"/>
      <protection/>
    </xf>
    <xf numFmtId="0" fontId="2" fillId="0" borderId="19" xfId="38" applyFont="1" applyBorder="1" applyAlignment="1">
      <alignment horizontal="centerContinuous" vertical="center" wrapText="1"/>
      <protection/>
    </xf>
    <xf numFmtId="0" fontId="2" fillId="0" borderId="0" xfId="38" applyFont="1" applyAlignment="1">
      <alignment horizontal="left" vertical="center" wrapText="1"/>
      <protection/>
    </xf>
    <xf numFmtId="0" fontId="2" fillId="8" borderId="9" xfId="38" applyFont="1" applyFill="1" applyBorder="1" applyAlignment="1">
      <alignment horizontal="center" vertical="center" wrapText="1"/>
      <protection/>
    </xf>
    <xf numFmtId="0" fontId="2" fillId="8" borderId="9" xfId="38" applyNumberFormat="1" applyFont="1" applyFill="1" applyBorder="1" applyAlignment="1" applyProtection="1">
      <alignment horizontal="center" vertical="center" wrapText="1"/>
      <protection/>
    </xf>
    <xf numFmtId="0" fontId="2" fillId="8" borderId="9" xfId="38" applyNumberFormat="1" applyFont="1" applyFill="1" applyBorder="1" applyAlignment="1" applyProtection="1">
      <alignment horizontal="center" vertical="center"/>
      <protection/>
    </xf>
    <xf numFmtId="0" fontId="2" fillId="8" borderId="9" xfId="70" applyFont="1" applyFill="1" applyBorder="1" applyAlignment="1" applyProtection="1">
      <alignment horizontal="center" vertical="center" wrapText="1"/>
      <protection locked="0"/>
    </xf>
    <xf numFmtId="49" fontId="2" fillId="8" borderId="9" xfId="85" applyNumberFormat="1" applyFont="1" applyFill="1" applyBorder="1" applyAlignment="1" applyProtection="1">
      <alignment horizontal="center" vertical="center" wrapText="1"/>
      <protection locked="0"/>
    </xf>
    <xf numFmtId="177" fontId="2" fillId="0" borderId="9" xfId="38" applyNumberFormat="1" applyFont="1" applyFill="1" applyBorder="1" applyAlignment="1" applyProtection="1">
      <alignment horizontal="center" vertical="center" wrapText="1"/>
      <protection/>
    </xf>
    <xf numFmtId="177" fontId="7" fillId="0" borderId="9" xfId="77" applyNumberFormat="1" applyFont="1" applyFill="1" applyBorder="1" applyAlignment="1" applyProtection="1">
      <alignment horizontal="center" vertical="center" wrapText="1"/>
      <protection locked="0"/>
    </xf>
    <xf numFmtId="49" fontId="2" fillId="0" borderId="9" xfId="38" applyNumberFormat="1" applyFont="1" applyFill="1" applyBorder="1" applyAlignment="1" applyProtection="1">
      <alignment horizontal="left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2" fillId="0" borderId="0" xfId="38" applyFont="1" applyFill="1" applyAlignment="1">
      <alignment horizontal="centerContinuous" vertical="center"/>
      <protection/>
    </xf>
    <xf numFmtId="180" fontId="2" fillId="0" borderId="0" xfId="38" applyNumberFormat="1" applyFont="1" applyFill="1" applyAlignment="1">
      <alignment horizontal="centerContinuous" vertical="center"/>
      <protection/>
    </xf>
    <xf numFmtId="0" fontId="1" fillId="8" borderId="9" xfId="82" applyFont="1" applyFill="1" applyBorder="1" applyAlignment="1">
      <alignment horizontal="center" vertical="center" wrapText="1"/>
      <protection/>
    </xf>
    <xf numFmtId="176" fontId="2" fillId="0" borderId="9" xfId="6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38" applyFill="1">
      <alignment vertical="center"/>
      <protection/>
    </xf>
    <xf numFmtId="0" fontId="1" fillId="8" borderId="10" xfId="82" applyFont="1" applyFill="1" applyBorder="1" applyAlignment="1">
      <alignment horizontal="center" vertical="center" wrapText="1"/>
      <protection/>
    </xf>
    <xf numFmtId="0" fontId="1" fillId="8" borderId="17" xfId="82" applyFont="1" applyFill="1" applyBorder="1" applyAlignment="1">
      <alignment horizontal="center" vertical="center" wrapText="1"/>
      <protection/>
    </xf>
    <xf numFmtId="0" fontId="1" fillId="8" borderId="13" xfId="82" applyFont="1" applyFill="1" applyBorder="1" applyAlignment="1">
      <alignment horizontal="center" vertical="center" wrapText="1"/>
      <protection/>
    </xf>
    <xf numFmtId="0" fontId="2" fillId="0" borderId="0" xfId="38" applyNumberFormat="1" applyFont="1" applyFill="1" applyAlignment="1" applyProtection="1">
      <alignment horizontal="right" vertical="center" wrapText="1"/>
      <protection/>
    </xf>
    <xf numFmtId="0" fontId="2" fillId="0" borderId="0" xfId="38" applyNumberFormat="1" applyFont="1" applyFill="1" applyAlignment="1" applyProtection="1">
      <alignment vertical="center" wrapText="1"/>
      <protection/>
    </xf>
    <xf numFmtId="0" fontId="2" fillId="0" borderId="19" xfId="38" applyNumberFormat="1" applyFont="1" applyFill="1" applyBorder="1" applyAlignment="1" applyProtection="1">
      <alignment horizontal="right" vertical="center" wrapText="1"/>
      <protection/>
    </xf>
    <xf numFmtId="0" fontId="2" fillId="0" borderId="0" xfId="38" applyNumberFormat="1" applyFont="1" applyFill="1" applyAlignment="1" applyProtection="1">
      <alignment horizontal="center" wrapText="1"/>
      <protection/>
    </xf>
    <xf numFmtId="177" fontId="2" fillId="0" borderId="9" xfId="38" applyNumberFormat="1" applyFont="1" applyFill="1" applyBorder="1" applyAlignment="1" applyProtection="1">
      <alignment horizontal="center" vertical="center" wrapText="1"/>
      <protection locked="0"/>
    </xf>
    <xf numFmtId="181" fontId="2" fillId="0" borderId="0" xfId="38" applyNumberFormat="1" applyFont="1" applyFill="1" applyAlignment="1">
      <alignment horizontal="right" vertical="center"/>
      <protection/>
    </xf>
    <xf numFmtId="0" fontId="2" fillId="8" borderId="0" xfId="85" applyFont="1" applyFill="1" applyAlignment="1">
      <alignment vertical="center"/>
      <protection/>
    </xf>
    <xf numFmtId="0" fontId="1" fillId="0" borderId="0" xfId="85" applyFill="1" applyAlignment="1">
      <alignment vertical="center"/>
      <protection/>
    </xf>
    <xf numFmtId="182" fontId="2" fillId="8" borderId="0" xfId="85" applyNumberFormat="1" applyFont="1" applyFill="1" applyAlignment="1">
      <alignment horizontal="center" vertical="center"/>
      <protection/>
    </xf>
    <xf numFmtId="183" fontId="2" fillId="8" borderId="0" xfId="85" applyNumberFormat="1" applyFont="1" applyFill="1" applyAlignment="1">
      <alignment horizontal="center" vertical="center"/>
      <protection/>
    </xf>
    <xf numFmtId="49" fontId="2" fillId="8" borderId="0" xfId="85" applyNumberFormat="1" applyFont="1" applyFill="1" applyAlignment="1">
      <alignment horizontal="center" vertical="center"/>
      <protection/>
    </xf>
    <xf numFmtId="0" fontId="2" fillId="8" borderId="0" xfId="85" applyFont="1" applyFill="1" applyAlignment="1">
      <alignment horizontal="left" vertical="center"/>
      <protection/>
    </xf>
    <xf numFmtId="179" fontId="2" fillId="8" borderId="0" xfId="85" applyNumberFormat="1" applyFont="1" applyFill="1" applyAlignment="1">
      <alignment horizontal="center" vertical="center"/>
      <protection/>
    </xf>
    <xf numFmtId="0" fontId="2" fillId="8" borderId="0" xfId="85" applyFont="1" applyFill="1" applyAlignment="1">
      <alignment horizontal="center" vertical="center"/>
      <protection/>
    </xf>
    <xf numFmtId="0" fontId="1" fillId="0" borderId="0" xfId="85">
      <alignment vertical="center"/>
      <protection/>
    </xf>
    <xf numFmtId="0" fontId="2" fillId="0" borderId="0" xfId="85" applyFont="1" applyAlignment="1">
      <alignment horizontal="center" vertical="center" wrapText="1"/>
      <protection/>
    </xf>
    <xf numFmtId="0" fontId="5" fillId="0" borderId="0" xfId="85" applyNumberFormat="1" applyFont="1" applyFill="1" applyAlignment="1" applyProtection="1">
      <alignment horizontal="center" vertical="center"/>
      <protection/>
    </xf>
    <xf numFmtId="182" fontId="2" fillId="8" borderId="0" xfId="85" applyNumberFormat="1" applyFont="1" applyFill="1" applyAlignment="1">
      <alignment vertical="center"/>
      <protection/>
    </xf>
    <xf numFmtId="0" fontId="2" fillId="0" borderId="0" xfId="85" applyFont="1" applyFill="1" applyAlignment="1">
      <alignment horizontal="centerContinuous" vertical="center"/>
      <protection/>
    </xf>
    <xf numFmtId="0" fontId="2" fillId="8" borderId="9" xfId="85" applyFont="1" applyFill="1" applyBorder="1" applyAlignment="1">
      <alignment horizontal="centerContinuous" vertical="center"/>
      <protection/>
    </xf>
    <xf numFmtId="0" fontId="2" fillId="8" borderId="9" xfId="85" applyNumberFormat="1" applyFont="1" applyFill="1" applyBorder="1" applyAlignment="1" applyProtection="1">
      <alignment horizontal="centerContinuous" vertical="center"/>
      <protection/>
    </xf>
    <xf numFmtId="0" fontId="2" fillId="0" borderId="10" xfId="85" applyFont="1" applyFill="1" applyBorder="1" applyAlignment="1">
      <alignment horizontal="center" vertical="center" wrapText="1"/>
      <protection/>
    </xf>
    <xf numFmtId="0" fontId="2" fillId="8" borderId="10" xfId="85" applyFont="1" applyFill="1" applyBorder="1" applyAlignment="1">
      <alignment horizontal="center" vertical="center" wrapText="1"/>
      <protection/>
    </xf>
    <xf numFmtId="177" fontId="2" fillId="8" borderId="23" xfId="85" applyNumberFormat="1" applyFont="1" applyFill="1" applyBorder="1" applyAlignment="1">
      <alignment horizontal="center" vertical="center" wrapText="1"/>
      <protection/>
    </xf>
    <xf numFmtId="177" fontId="2" fillId="0" borderId="11" xfId="85" applyNumberFormat="1" applyFont="1" applyFill="1" applyBorder="1" applyAlignment="1" applyProtection="1">
      <alignment horizontal="center" vertical="center" wrapText="1"/>
      <protection/>
    </xf>
    <xf numFmtId="182" fontId="2" fillId="0" borderId="0" xfId="85" applyNumberFormat="1" applyFont="1" applyFill="1" applyAlignment="1">
      <alignment horizontal="center" vertical="center"/>
      <protection/>
    </xf>
    <xf numFmtId="183" fontId="2" fillId="0" borderId="0" xfId="85" applyNumberFormat="1" applyFont="1" applyFill="1" applyAlignment="1">
      <alignment horizontal="center" vertical="center"/>
      <protection/>
    </xf>
    <xf numFmtId="49" fontId="2" fillId="0" borderId="0" xfId="85" applyNumberFormat="1" applyFont="1" applyFill="1" applyAlignment="1">
      <alignment horizontal="center" vertical="center"/>
      <protection/>
    </xf>
    <xf numFmtId="0" fontId="2" fillId="0" borderId="0" xfId="85" applyFont="1" applyFill="1" applyAlignment="1">
      <alignment horizontal="left" vertical="center"/>
      <protection/>
    </xf>
    <xf numFmtId="179" fontId="2" fillId="0" borderId="0" xfId="85" applyNumberFormat="1" applyFont="1" applyFill="1" applyAlignment="1">
      <alignment horizontal="center" vertical="center"/>
      <protection/>
    </xf>
    <xf numFmtId="0" fontId="2" fillId="0" borderId="9" xfId="85" applyFont="1" applyFill="1" applyBorder="1" applyAlignment="1">
      <alignment horizontal="center" vertical="center" wrapText="1"/>
      <protection/>
    </xf>
    <xf numFmtId="177" fontId="2" fillId="8" borderId="9" xfId="85" applyNumberFormat="1" applyFont="1" applyFill="1" applyBorder="1" applyAlignment="1">
      <alignment horizontal="center" vertical="center" wrapText="1"/>
      <protection/>
    </xf>
    <xf numFmtId="177" fontId="2" fillId="0" borderId="9" xfId="85" applyNumberFormat="1" applyFont="1" applyFill="1" applyBorder="1" applyAlignment="1" applyProtection="1">
      <alignment horizontal="center" vertical="center" wrapText="1"/>
      <protection/>
    </xf>
    <xf numFmtId="0" fontId="2" fillId="0" borderId="0" xfId="85" applyFont="1" applyFill="1" applyAlignment="1">
      <alignment horizontal="center" vertical="center"/>
      <protection/>
    </xf>
    <xf numFmtId="0" fontId="2" fillId="8" borderId="10" xfId="85" applyNumberFormat="1" applyFont="1" applyFill="1" applyBorder="1" applyAlignment="1" applyProtection="1">
      <alignment horizontal="center" vertical="center" wrapText="1"/>
      <protection/>
    </xf>
    <xf numFmtId="0" fontId="2" fillId="8" borderId="17" xfId="85" applyNumberFormat="1" applyFont="1" applyFill="1" applyBorder="1" applyAlignment="1" applyProtection="1">
      <alignment horizontal="center" vertical="center" wrapText="1"/>
      <protection/>
    </xf>
    <xf numFmtId="0" fontId="2" fillId="8" borderId="13" xfId="85" applyNumberFormat="1" applyFont="1" applyFill="1" applyBorder="1" applyAlignment="1" applyProtection="1">
      <alignment horizontal="center" vertical="center" wrapText="1"/>
      <protection/>
    </xf>
    <xf numFmtId="181" fontId="2" fillId="8" borderId="9" xfId="70" applyNumberFormat="1" applyFont="1" applyFill="1" applyBorder="1" applyAlignment="1">
      <alignment horizontal="center" vertical="center" wrapText="1"/>
      <protection/>
    </xf>
    <xf numFmtId="181" fontId="2" fillId="8" borderId="11" xfId="85" applyNumberFormat="1" applyFont="1" applyFill="1" applyBorder="1" applyAlignment="1" applyProtection="1">
      <alignment horizontal="center" vertical="center" wrapText="1"/>
      <protection/>
    </xf>
    <xf numFmtId="182" fontId="2" fillId="0" borderId="9" xfId="85" applyNumberFormat="1" applyFont="1" applyFill="1" applyBorder="1" applyAlignment="1">
      <alignment horizontal="center" vertical="center"/>
      <protection/>
    </xf>
    <xf numFmtId="49" fontId="2" fillId="0" borderId="9" xfId="85" applyNumberFormat="1" applyFont="1" applyFill="1" applyBorder="1" applyAlignment="1">
      <alignment horizontal="center" vertical="center"/>
      <protection/>
    </xf>
    <xf numFmtId="0" fontId="2" fillId="0" borderId="9" xfId="85" applyFont="1" applyFill="1" applyBorder="1" applyAlignment="1">
      <alignment horizontal="center" vertical="center"/>
      <protection/>
    </xf>
    <xf numFmtId="179" fontId="2" fillId="0" borderId="9" xfId="85" applyNumberFormat="1" applyFont="1" applyFill="1" applyBorder="1" applyAlignment="1">
      <alignment horizontal="center" vertical="center"/>
      <protection/>
    </xf>
    <xf numFmtId="179" fontId="2" fillId="8" borderId="9" xfId="85" applyNumberFormat="1" applyFont="1" applyFill="1" applyBorder="1" applyAlignment="1">
      <alignment horizontal="center" vertical="center"/>
      <protection/>
    </xf>
    <xf numFmtId="0" fontId="2" fillId="8" borderId="9" xfId="85" applyFont="1" applyFill="1" applyBorder="1" applyAlignment="1">
      <alignment horizontal="center" vertical="center" wrapText="1"/>
      <protection/>
    </xf>
    <xf numFmtId="181" fontId="2" fillId="8" borderId="9" xfId="85" applyNumberFormat="1" applyFont="1" applyFill="1" applyBorder="1" applyAlignment="1" applyProtection="1">
      <alignment horizontal="center" vertical="center" wrapText="1"/>
      <protection/>
    </xf>
    <xf numFmtId="181" fontId="2" fillId="8" borderId="9" xfId="85" applyNumberFormat="1" applyFont="1" applyFill="1" applyBorder="1" applyAlignment="1" applyProtection="1">
      <alignment horizontal="center" vertical="center" wrapText="1"/>
      <protection locked="0"/>
    </xf>
    <xf numFmtId="181" fontId="2" fillId="0" borderId="9" xfId="85" applyNumberFormat="1" applyFont="1" applyFill="1" applyBorder="1" applyAlignment="1" applyProtection="1">
      <alignment horizontal="center" vertical="center" wrapText="1"/>
      <protection locked="0"/>
    </xf>
    <xf numFmtId="4" fontId="2" fillId="0" borderId="9" xfId="85" applyNumberFormat="1" applyFont="1" applyFill="1" applyBorder="1" applyAlignment="1" applyProtection="1">
      <alignment horizontal="center" vertical="center"/>
      <protection/>
    </xf>
    <xf numFmtId="0" fontId="2" fillId="0" borderId="19" xfId="85" applyNumberFormat="1" applyFont="1" applyFill="1" applyBorder="1" applyAlignment="1" applyProtection="1">
      <alignment vertical="center"/>
      <protection/>
    </xf>
    <xf numFmtId="0" fontId="2" fillId="8" borderId="9" xfId="85" applyFont="1" applyFill="1" applyBorder="1" applyAlignment="1">
      <alignment horizontal="center" vertical="center"/>
      <protection/>
    </xf>
    <xf numFmtId="176" fontId="1" fillId="0" borderId="9" xfId="85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85" applyFill="1" applyBorder="1" applyAlignment="1">
      <alignment horizontal="center" vertical="center"/>
      <protection/>
    </xf>
    <xf numFmtId="0" fontId="1" fillId="0" borderId="0" xfId="85" applyFill="1">
      <alignment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right" vertical="top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4" fillId="8" borderId="9" xfId="0" applyNumberFormat="1" applyFont="1" applyFill="1" applyBorder="1" applyAlignment="1" applyProtection="1">
      <alignment horizontal="centerContinuous" vertical="center"/>
      <protection/>
    </xf>
    <xf numFmtId="0" fontId="4" fillId="8" borderId="9" xfId="0" applyNumberFormat="1" applyFont="1" applyFill="1" applyBorder="1" applyAlignment="1" applyProtection="1">
      <alignment horizontal="center" vertical="center" wrapText="1"/>
      <protection/>
    </xf>
    <xf numFmtId="0" fontId="4" fillId="8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178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9" xfId="0" applyFont="1" applyFill="1" applyBorder="1" applyAlignment="1">
      <alignment vertical="center"/>
    </xf>
    <xf numFmtId="0" fontId="0" fillId="0" borderId="9" xfId="0" applyFill="1" applyBorder="1" applyAlignment="1">
      <alignment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28" xfId="0" applyNumberFormat="1" applyFont="1" applyFill="1" applyBorder="1" applyAlignment="1" applyProtection="1">
      <alignment horizontal="left"/>
      <protection/>
    </xf>
    <xf numFmtId="177" fontId="2" fillId="8" borderId="9" xfId="0" applyNumberFormat="1" applyFont="1" applyFill="1" applyBorder="1" applyAlignment="1">
      <alignment horizontal="center" vertical="center" wrapText="1"/>
    </xf>
    <xf numFmtId="49" fontId="2" fillId="8" borderId="9" xfId="0" applyNumberFormat="1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4" fontId="2" fillId="8" borderId="9" xfId="0" applyNumberFormat="1" applyFont="1" applyFill="1" applyBorder="1" applyAlignment="1">
      <alignment horizontal="center" vertical="center" wrapText="1"/>
    </xf>
    <xf numFmtId="0" fontId="1" fillId="0" borderId="0" xfId="78" applyFill="1" applyAlignment="1">
      <alignment vertical="center"/>
      <protection/>
    </xf>
    <xf numFmtId="0" fontId="2" fillId="0" borderId="0" xfId="78" applyFont="1" applyAlignment="1">
      <alignment horizontal="center" vertical="center"/>
      <protection/>
    </xf>
    <xf numFmtId="0" fontId="2" fillId="0" borderId="0" xfId="78" applyFont="1" applyAlignment="1">
      <alignment horizontal="centerContinuous" vertical="center"/>
      <protection/>
    </xf>
    <xf numFmtId="0" fontId="1" fillId="0" borderId="0" xfId="78">
      <alignment vertical="center"/>
      <protection/>
    </xf>
    <xf numFmtId="0" fontId="5" fillId="0" borderId="0" xfId="78" applyNumberFormat="1" applyFont="1" applyFill="1" applyAlignment="1" applyProtection="1">
      <alignment horizontal="center" vertical="center"/>
      <protection/>
    </xf>
    <xf numFmtId="0" fontId="2" fillId="8" borderId="10" xfId="78" applyFont="1" applyFill="1" applyBorder="1" applyAlignment="1">
      <alignment horizontal="center" vertical="center" wrapText="1"/>
      <protection/>
    </xf>
    <xf numFmtId="0" fontId="2" fillId="8" borderId="23" xfId="78" applyFont="1" applyFill="1" applyBorder="1" applyAlignment="1">
      <alignment horizontal="center" vertical="center" wrapText="1"/>
      <protection/>
    </xf>
    <xf numFmtId="0" fontId="2" fillId="8" borderId="9" xfId="78" applyNumberFormat="1" applyFont="1" applyFill="1" applyBorder="1" applyAlignment="1" applyProtection="1">
      <alignment horizontal="center" vertical="center" wrapText="1"/>
      <protection/>
    </xf>
    <xf numFmtId="0" fontId="2" fillId="8" borderId="14" xfId="78" applyNumberFormat="1" applyFont="1" applyFill="1" applyBorder="1" applyAlignment="1" applyProtection="1">
      <alignment horizontal="center" vertical="center" wrapText="1"/>
      <protection/>
    </xf>
    <xf numFmtId="0" fontId="2" fillId="8" borderId="9" xfId="78" applyNumberFormat="1" applyFont="1" applyFill="1" applyBorder="1" applyAlignment="1" applyProtection="1">
      <alignment horizontal="center" vertical="center"/>
      <protection/>
    </xf>
    <xf numFmtId="0" fontId="2" fillId="8" borderId="12" xfId="78" applyNumberFormat="1" applyFont="1" applyFill="1" applyBorder="1" applyAlignment="1" applyProtection="1">
      <alignment horizontal="center" vertical="center" wrapText="1"/>
      <protection/>
    </xf>
    <xf numFmtId="0" fontId="2" fillId="8" borderId="17" xfId="78" applyFont="1" applyFill="1" applyBorder="1" applyAlignment="1">
      <alignment horizontal="center" vertical="center" wrapText="1"/>
      <protection/>
    </xf>
    <xf numFmtId="176" fontId="2" fillId="8" borderId="9" xfId="78" applyNumberFormat="1" applyFont="1" applyFill="1" applyBorder="1" applyAlignment="1" applyProtection="1">
      <alignment horizontal="right" vertical="center" wrapText="1"/>
      <protection/>
    </xf>
    <xf numFmtId="49" fontId="2" fillId="8" borderId="9" xfId="78" applyNumberFormat="1" applyFont="1" applyFill="1" applyBorder="1" applyAlignment="1" applyProtection="1">
      <alignment horizontal="center" vertical="center" wrapText="1"/>
      <protection/>
    </xf>
    <xf numFmtId="0" fontId="2" fillId="0" borderId="0" xfId="78" applyFont="1" applyFill="1" applyAlignment="1">
      <alignment horizontal="center" vertical="center"/>
      <protection/>
    </xf>
    <xf numFmtId="0" fontId="2" fillId="0" borderId="19" xfId="78" applyNumberFormat="1" applyFont="1" applyFill="1" applyBorder="1" applyAlignment="1" applyProtection="1">
      <alignment horizontal="right" vertical="center"/>
      <protection/>
    </xf>
    <xf numFmtId="0" fontId="2" fillId="0" borderId="0" xfId="78" applyFont="1" applyBorder="1" applyAlignment="1">
      <alignment horizontal="center" vertical="center"/>
      <protection/>
    </xf>
    <xf numFmtId="0" fontId="2" fillId="0" borderId="0" xfId="78" applyFont="1" applyFill="1" applyBorder="1" applyAlignment="1">
      <alignment horizontal="center" vertical="center"/>
      <protection/>
    </xf>
    <xf numFmtId="0" fontId="2" fillId="0" borderId="0" xfId="78" applyFont="1" applyFill="1" applyAlignment="1">
      <alignment horizontal="centerContinuous" vertical="center"/>
      <protection/>
    </xf>
    <xf numFmtId="0" fontId="8" fillId="8" borderId="9" xfId="70" applyFont="1" applyFill="1" applyBorder="1" applyAlignment="1">
      <alignment horizontal="center" vertical="center" wrapText="1"/>
      <protection/>
    </xf>
    <xf numFmtId="0" fontId="2" fillId="0" borderId="9" xfId="79" applyNumberFormat="1" applyFont="1" applyFill="1" applyBorder="1" applyAlignment="1" applyProtection="1">
      <alignment horizontal="center" vertical="center" wrapText="1"/>
      <protection locked="0"/>
    </xf>
    <xf numFmtId="177" fontId="0" fillId="0" borderId="0" xfId="0" applyNumberFormat="1" applyAlignment="1">
      <alignment/>
    </xf>
    <xf numFmtId="0" fontId="0" fillId="0" borderId="19" xfId="0" applyBorder="1" applyAlignment="1">
      <alignment horizontal="right"/>
    </xf>
    <xf numFmtId="49" fontId="2" fillId="0" borderId="13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right" vertical="center" wrapText="1"/>
    </xf>
    <xf numFmtId="0" fontId="2" fillId="0" borderId="0" xfId="70" applyFont="1" applyFill="1" applyAlignment="1">
      <alignment horizontal="centerContinuous" vertical="center"/>
      <protection/>
    </xf>
    <xf numFmtId="0" fontId="2" fillId="0" borderId="0" xfId="70" applyFont="1" applyAlignment="1">
      <alignment horizontal="centerContinuous" vertical="center"/>
      <protection/>
    </xf>
    <xf numFmtId="0" fontId="2" fillId="0" borderId="0" xfId="70" applyFont="1" applyAlignment="1">
      <alignment horizontal="right" vertical="center" wrapText="1"/>
      <protection/>
    </xf>
    <xf numFmtId="0" fontId="5" fillId="0" borderId="0" xfId="70" applyNumberFormat="1" applyFont="1" applyFill="1" applyAlignment="1" applyProtection="1">
      <alignment horizontal="center" vertical="center" wrapText="1"/>
      <protection/>
    </xf>
    <xf numFmtId="0" fontId="2" fillId="0" borderId="19" xfId="70" applyFont="1" applyBorder="1" applyAlignment="1">
      <alignment horizontal="centerContinuous" vertical="center" wrapText="1"/>
      <protection/>
    </xf>
    <xf numFmtId="0" fontId="2" fillId="0" borderId="0" xfId="70" applyFont="1" applyAlignment="1">
      <alignment horizontal="left" vertical="center" wrapText="1"/>
      <protection/>
    </xf>
    <xf numFmtId="0" fontId="2" fillId="8" borderId="9" xfId="70" applyNumberFormat="1" applyFont="1" applyFill="1" applyBorder="1" applyAlignment="1" applyProtection="1">
      <alignment horizontal="center" vertical="center" wrapText="1"/>
      <protection/>
    </xf>
    <xf numFmtId="0" fontId="2" fillId="0" borderId="9" xfId="70" applyFont="1" applyFill="1" applyBorder="1" applyAlignment="1">
      <alignment horizontal="center" vertical="center" wrapText="1"/>
      <protection/>
    </xf>
    <xf numFmtId="177" fontId="2" fillId="0" borderId="9" xfId="70" applyNumberFormat="1" applyFont="1" applyFill="1" applyBorder="1" applyAlignment="1" applyProtection="1">
      <alignment horizontal="center" vertical="center" wrapText="1"/>
      <protection/>
    </xf>
    <xf numFmtId="49" fontId="2" fillId="0" borderId="9" xfId="70" applyNumberFormat="1" applyFont="1" applyFill="1" applyBorder="1" applyAlignment="1" applyProtection="1">
      <alignment horizontal="center" vertical="center" wrapText="1"/>
      <protection/>
    </xf>
    <xf numFmtId="0" fontId="2" fillId="0" borderId="0" xfId="70" applyNumberFormat="1" applyFont="1" applyFill="1" applyAlignment="1" applyProtection="1">
      <alignment vertical="center" wrapText="1"/>
      <protection/>
    </xf>
    <xf numFmtId="0" fontId="1" fillId="0" borderId="19" xfId="70" applyNumberFormat="1" applyFont="1" applyFill="1" applyBorder="1" applyAlignment="1" applyProtection="1">
      <alignment vertical="center"/>
      <protection/>
    </xf>
    <xf numFmtId="0" fontId="2" fillId="0" borderId="0" xfId="70" applyNumberFormat="1" applyFont="1" applyFill="1" applyAlignment="1" applyProtection="1">
      <alignment horizontal="center" vertical="center" wrapText="1"/>
      <protection/>
    </xf>
    <xf numFmtId="0" fontId="1" fillId="0" borderId="19" xfId="70" applyNumberFormat="1" applyFont="1" applyFill="1" applyBorder="1" applyAlignment="1" applyProtection="1">
      <alignment horizontal="center" vertical="center"/>
      <protection/>
    </xf>
    <xf numFmtId="0" fontId="1" fillId="8" borderId="9" xfId="70" applyNumberFormat="1" applyFont="1" applyFill="1" applyBorder="1" applyAlignment="1" applyProtection="1">
      <alignment horizontal="center" vertical="center"/>
      <protection/>
    </xf>
    <xf numFmtId="0" fontId="2" fillId="8" borderId="9" xfId="72" applyFont="1" applyFill="1" applyBorder="1" applyAlignment="1">
      <alignment horizontal="center" vertical="center" wrapText="1"/>
      <protection/>
    </xf>
    <xf numFmtId="49" fontId="2" fillId="0" borderId="9" xfId="72" applyNumberFormat="1" applyFont="1" applyFill="1" applyBorder="1" applyAlignment="1" applyProtection="1">
      <alignment horizontal="center" vertical="center" wrapText="1"/>
      <protection/>
    </xf>
    <xf numFmtId="0" fontId="2" fillId="0" borderId="9" xfId="72" applyFont="1" applyFill="1" applyBorder="1" applyAlignment="1">
      <alignment horizontal="center" vertical="center" wrapText="1"/>
      <protection/>
    </xf>
    <xf numFmtId="0" fontId="2" fillId="0" borderId="0" xfId="80" applyFont="1" applyAlignment="1">
      <alignment horizontal="center" vertical="center" wrapText="1"/>
      <protection/>
    </xf>
    <xf numFmtId="0" fontId="2" fillId="0" borderId="0" xfId="60" applyFont="1" applyAlignment="1">
      <alignment horizontal="centerContinuous" vertical="center"/>
      <protection/>
    </xf>
    <xf numFmtId="0" fontId="1" fillId="0" borderId="0" xfId="60">
      <alignment vertical="center"/>
      <protection/>
    </xf>
    <xf numFmtId="0" fontId="2" fillId="0" borderId="0" xfId="60" applyFont="1" applyAlignment="1">
      <alignment horizontal="right" vertical="center" wrapText="1"/>
      <protection/>
    </xf>
    <xf numFmtId="0" fontId="5" fillId="0" borderId="0" xfId="60" applyNumberFormat="1" applyFont="1" applyFill="1" applyAlignment="1" applyProtection="1">
      <alignment horizontal="center" vertical="center" wrapText="1"/>
      <protection/>
    </xf>
    <xf numFmtId="0" fontId="2" fillId="0" borderId="19" xfId="60" applyFont="1" applyBorder="1" applyAlignment="1">
      <alignment horizontal="centerContinuous" vertical="center" wrapText="1"/>
      <protection/>
    </xf>
    <xf numFmtId="0" fontId="2" fillId="0" borderId="0" xfId="60" applyFont="1" applyAlignment="1">
      <alignment horizontal="left" vertical="center" wrapText="1"/>
      <protection/>
    </xf>
    <xf numFmtId="0" fontId="2" fillId="8" borderId="9" xfId="60" applyFont="1" applyFill="1" applyBorder="1" applyAlignment="1">
      <alignment horizontal="center" vertical="center" wrapText="1"/>
      <protection/>
    </xf>
    <xf numFmtId="0" fontId="2" fillId="8" borderId="9" xfId="60" applyNumberFormat="1" applyFont="1" applyFill="1" applyBorder="1" applyAlignment="1" applyProtection="1">
      <alignment horizontal="center" vertical="center" wrapText="1"/>
      <protection/>
    </xf>
    <xf numFmtId="0" fontId="2" fillId="8" borderId="9" xfId="60" applyNumberFormat="1" applyFont="1" applyFill="1" applyBorder="1" applyAlignment="1" applyProtection="1">
      <alignment horizontal="center" vertical="center"/>
      <protection/>
    </xf>
    <xf numFmtId="0" fontId="2" fillId="8" borderId="10" xfId="72" applyFont="1" applyFill="1" applyBorder="1" applyAlignment="1">
      <alignment horizontal="center" vertical="center" wrapText="1"/>
      <protection/>
    </xf>
    <xf numFmtId="0" fontId="2" fillId="8" borderId="29" xfId="72" applyFont="1" applyFill="1" applyBorder="1" applyAlignment="1">
      <alignment horizontal="center" vertical="center" wrapText="1"/>
      <protection/>
    </xf>
    <xf numFmtId="177" fontId="2" fillId="8" borderId="9" xfId="60" applyNumberFormat="1" applyFont="1" applyFill="1" applyBorder="1" applyAlignment="1">
      <alignment horizontal="center" vertical="center" wrapText="1"/>
      <protection/>
    </xf>
    <xf numFmtId="0" fontId="2" fillId="0" borderId="14" xfId="79" applyNumberFormat="1" applyFont="1" applyFill="1" applyBorder="1" applyAlignment="1" applyProtection="1">
      <alignment horizontal="left" vertical="center" wrapText="1"/>
      <protection locked="0"/>
    </xf>
    <xf numFmtId="49" fontId="2" fillId="0" borderId="15" xfId="72" applyNumberFormat="1" applyFont="1" applyFill="1" applyBorder="1" applyAlignment="1" applyProtection="1">
      <alignment horizontal="center" vertical="center" wrapText="1"/>
      <protection/>
    </xf>
    <xf numFmtId="49" fontId="2" fillId="0" borderId="9" xfId="60" applyNumberFormat="1" applyFont="1" applyFill="1" applyBorder="1" applyAlignment="1" applyProtection="1">
      <alignment horizontal="center" vertical="center" wrapText="1"/>
      <protection/>
    </xf>
    <xf numFmtId="0" fontId="2" fillId="0" borderId="0" xfId="60" applyFont="1" applyFill="1" applyAlignment="1">
      <alignment horizontal="centerContinuous" vertical="center"/>
      <protection/>
    </xf>
    <xf numFmtId="0" fontId="1" fillId="0" borderId="0" xfId="60" applyFill="1">
      <alignment vertical="center"/>
      <protection/>
    </xf>
    <xf numFmtId="177" fontId="2" fillId="0" borderId="9" xfId="60" applyNumberFormat="1" applyFont="1" applyFill="1" applyBorder="1" applyAlignment="1" applyProtection="1">
      <alignment horizontal="center" vertical="center" wrapText="1"/>
      <protection/>
    </xf>
    <xf numFmtId="0" fontId="2" fillId="0" borderId="0" xfId="60" applyNumberFormat="1" applyFont="1" applyFill="1" applyAlignment="1" applyProtection="1">
      <alignment horizontal="right" vertical="center" wrapText="1"/>
      <protection/>
    </xf>
    <xf numFmtId="0" fontId="2" fillId="0" borderId="0" xfId="60" applyNumberFormat="1" applyFont="1" applyFill="1" applyAlignment="1" applyProtection="1">
      <alignment vertical="center" wrapText="1"/>
      <protection/>
    </xf>
    <xf numFmtId="0" fontId="2" fillId="0" borderId="19" xfId="60" applyNumberFormat="1" applyFont="1" applyFill="1" applyBorder="1" applyAlignment="1" applyProtection="1">
      <alignment horizontal="right" vertical="center" wrapText="1"/>
      <protection/>
    </xf>
    <xf numFmtId="0" fontId="2" fillId="0" borderId="0" xfId="60" applyNumberFormat="1" applyFont="1" applyFill="1" applyAlignment="1" applyProtection="1">
      <alignment horizontal="center" wrapText="1"/>
      <protection/>
    </xf>
    <xf numFmtId="181" fontId="2" fillId="0" borderId="0" xfId="60" applyNumberFormat="1" applyFont="1" applyFill="1" applyAlignment="1">
      <alignment horizontal="right" vertical="center"/>
      <protection/>
    </xf>
    <xf numFmtId="0" fontId="2" fillId="0" borderId="14" xfId="79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>
      <alignment horizontal="right" vertical="center"/>
    </xf>
    <xf numFmtId="0" fontId="2" fillId="8" borderId="0" xfId="80" applyFont="1" applyFill="1" applyAlignment="1">
      <alignment vertical="center"/>
      <protection/>
    </xf>
    <xf numFmtId="0" fontId="1" fillId="0" borderId="0" xfId="80" applyFill="1" applyAlignment="1">
      <alignment vertical="center"/>
      <protection/>
    </xf>
    <xf numFmtId="49" fontId="2" fillId="8" borderId="0" xfId="80" applyNumberFormat="1" applyFont="1" applyFill="1" applyAlignment="1">
      <alignment horizontal="center" vertical="center"/>
      <protection/>
    </xf>
    <xf numFmtId="0" fontId="2" fillId="8" borderId="0" xfId="80" applyFont="1" applyFill="1" applyAlignment="1">
      <alignment horizontal="left" vertical="center"/>
      <protection/>
    </xf>
    <xf numFmtId="179" fontId="2" fillId="8" borderId="0" xfId="80" applyNumberFormat="1" applyFont="1" applyFill="1" applyAlignment="1">
      <alignment horizontal="center" vertical="center"/>
      <protection/>
    </xf>
    <xf numFmtId="0" fontId="1" fillId="0" borderId="0" xfId="80">
      <alignment vertical="center"/>
      <protection/>
    </xf>
    <xf numFmtId="0" fontId="1" fillId="0" borderId="0" xfId="80" applyFont="1" applyAlignment="1">
      <alignment horizontal="centerContinuous" vertical="center"/>
      <protection/>
    </xf>
    <xf numFmtId="0" fontId="5" fillId="0" borderId="0" xfId="80" applyNumberFormat="1" applyFont="1" applyFill="1" applyAlignment="1" applyProtection="1">
      <alignment horizontal="center" vertical="center"/>
      <protection/>
    </xf>
    <xf numFmtId="0" fontId="2" fillId="8" borderId="10" xfId="80" applyFont="1" applyFill="1" applyBorder="1" applyAlignment="1">
      <alignment horizontal="centerContinuous" vertical="center"/>
      <protection/>
    </xf>
    <xf numFmtId="0" fontId="2" fillId="8" borderId="23" xfId="80" applyFont="1" applyFill="1" applyBorder="1" applyAlignment="1">
      <alignment horizontal="centerContinuous" vertical="center"/>
      <protection/>
    </xf>
    <xf numFmtId="0" fontId="2" fillId="8" borderId="11" xfId="80" applyNumberFormat="1" applyFont="1" applyFill="1" applyBorder="1" applyAlignment="1" applyProtection="1">
      <alignment horizontal="center" vertical="center" wrapText="1"/>
      <protection/>
    </xf>
    <xf numFmtId="0" fontId="2" fillId="0" borderId="11" xfId="80" applyNumberFormat="1" applyFont="1" applyFill="1" applyBorder="1" applyAlignment="1" applyProtection="1">
      <alignment horizontal="center" vertical="center" wrapText="1"/>
      <protection/>
    </xf>
    <xf numFmtId="0" fontId="2" fillId="8" borderId="9" xfId="80" applyNumberFormat="1" applyFont="1" applyFill="1" applyBorder="1" applyAlignment="1" applyProtection="1">
      <alignment horizontal="center" vertical="center" wrapText="1"/>
      <protection/>
    </xf>
    <xf numFmtId="0" fontId="2" fillId="8" borderId="22" xfId="80" applyFont="1" applyFill="1" applyBorder="1" applyAlignment="1">
      <alignment horizontal="centerContinuous" vertical="center"/>
      <protection/>
    </xf>
    <xf numFmtId="0" fontId="2" fillId="8" borderId="11" xfId="80" applyNumberFormat="1" applyFont="1" applyFill="1" applyBorder="1" applyAlignment="1" applyProtection="1">
      <alignment horizontal="center" vertical="center"/>
      <protection/>
    </xf>
    <xf numFmtId="0" fontId="2" fillId="0" borderId="9" xfId="80" applyNumberFormat="1" applyFont="1" applyFill="1" applyBorder="1" applyAlignment="1" applyProtection="1">
      <alignment horizontal="center" vertical="center" wrapText="1"/>
      <protection/>
    </xf>
    <xf numFmtId="0" fontId="2" fillId="8" borderId="19" xfId="80" applyFont="1" applyFill="1" applyBorder="1" applyAlignment="1">
      <alignment horizontal="center" vertical="center" wrapText="1"/>
      <protection/>
    </xf>
    <xf numFmtId="0" fontId="2" fillId="8" borderId="17" xfId="80" applyFont="1" applyFill="1" applyBorder="1" applyAlignment="1">
      <alignment horizontal="center" vertical="center" wrapText="1"/>
      <protection/>
    </xf>
    <xf numFmtId="0" fontId="2" fillId="8" borderId="10" xfId="80" applyFont="1" applyFill="1" applyBorder="1" applyAlignment="1">
      <alignment horizontal="center" vertical="center" wrapText="1"/>
      <protection/>
    </xf>
    <xf numFmtId="177" fontId="2" fillId="8" borderId="10" xfId="80" applyNumberFormat="1" applyFont="1" applyFill="1" applyBorder="1" applyAlignment="1">
      <alignment horizontal="center" vertical="center" wrapText="1"/>
      <protection/>
    </xf>
    <xf numFmtId="0" fontId="2" fillId="0" borderId="9" xfId="79" applyNumberFormat="1" applyFont="1" applyFill="1" applyBorder="1" applyAlignment="1" applyProtection="1">
      <alignment horizontal="left" vertical="center" wrapText="1"/>
      <protection locked="0"/>
    </xf>
    <xf numFmtId="49" fontId="1" fillId="0" borderId="9" xfId="80" applyNumberFormat="1" applyFont="1" applyFill="1" applyBorder="1" applyAlignment="1" applyProtection="1">
      <alignment horizontal="center" vertical="center" wrapText="1"/>
      <protection/>
    </xf>
    <xf numFmtId="177" fontId="2" fillId="0" borderId="9" xfId="80" applyNumberFormat="1" applyFont="1" applyFill="1" applyBorder="1" applyAlignment="1" applyProtection="1">
      <alignment horizontal="center" vertical="center" wrapText="1"/>
      <protection/>
    </xf>
    <xf numFmtId="49" fontId="2" fillId="0" borderId="14" xfId="79" applyNumberFormat="1" applyFont="1" applyFill="1" applyBorder="1" applyAlignment="1" applyProtection="1">
      <alignment horizontal="center" vertical="center" wrapText="1"/>
      <protection locked="0"/>
    </xf>
    <xf numFmtId="177" fontId="2" fillId="0" borderId="9" xfId="80" applyNumberFormat="1" applyFont="1" applyFill="1" applyBorder="1" applyAlignment="1">
      <alignment horizontal="center" vertical="center"/>
      <protection/>
    </xf>
    <xf numFmtId="49" fontId="2" fillId="0" borderId="0" xfId="80" applyNumberFormat="1" applyFont="1" applyFill="1" applyAlignment="1">
      <alignment horizontal="center" vertical="center"/>
      <protection/>
    </xf>
    <xf numFmtId="0" fontId="2" fillId="0" borderId="0" xfId="80" applyFont="1" applyFill="1" applyAlignment="1">
      <alignment horizontal="left" vertical="center"/>
      <protection/>
    </xf>
    <xf numFmtId="179" fontId="2" fillId="0" borderId="0" xfId="80" applyNumberFormat="1" applyFont="1" applyFill="1" applyAlignment="1">
      <alignment horizontal="center" vertical="center"/>
      <protection/>
    </xf>
    <xf numFmtId="179" fontId="2" fillId="8" borderId="0" xfId="80" applyNumberFormat="1" applyFont="1" applyFill="1" applyAlignment="1">
      <alignment vertical="center"/>
      <protection/>
    </xf>
    <xf numFmtId="0" fontId="2" fillId="8" borderId="9" xfId="80" applyNumberFormat="1" applyFont="1" applyFill="1" applyBorder="1" applyAlignment="1" applyProtection="1">
      <alignment horizontal="center" vertical="center"/>
      <protection/>
    </xf>
    <xf numFmtId="0" fontId="2" fillId="8" borderId="13" xfId="80" applyNumberFormat="1" applyFont="1" applyFill="1" applyBorder="1" applyAlignment="1" applyProtection="1">
      <alignment horizontal="center" vertical="center" wrapText="1"/>
      <protection/>
    </xf>
    <xf numFmtId="179" fontId="2" fillId="8" borderId="13" xfId="80" applyNumberFormat="1" applyFont="1" applyFill="1" applyBorder="1" applyAlignment="1" applyProtection="1">
      <alignment horizontal="center" vertical="center" wrapText="1"/>
      <protection/>
    </xf>
    <xf numFmtId="0" fontId="2" fillId="8" borderId="10" xfId="80" applyNumberFormat="1" applyFont="1" applyFill="1" applyBorder="1" applyAlignment="1" applyProtection="1">
      <alignment horizontal="center" vertical="center" wrapText="1"/>
      <protection/>
    </xf>
    <xf numFmtId="179" fontId="2" fillId="8" borderId="9" xfId="80" applyNumberFormat="1" applyFont="1" applyFill="1" applyBorder="1" applyAlignment="1" applyProtection="1">
      <alignment horizontal="center" vertical="center" wrapText="1"/>
      <protection/>
    </xf>
    <xf numFmtId="0" fontId="1" fillId="0" borderId="0" xfId="80" applyFont="1" applyAlignment="1">
      <alignment horizontal="right" vertical="center" wrapText="1"/>
      <protection/>
    </xf>
    <xf numFmtId="0" fontId="1" fillId="0" borderId="19" xfId="80" applyFont="1" applyBorder="1" applyAlignment="1">
      <alignment horizontal="left" vertical="center" wrapText="1"/>
      <protection/>
    </xf>
    <xf numFmtId="0" fontId="2" fillId="8" borderId="19" xfId="80" applyNumberFormat="1" applyFont="1" applyFill="1" applyBorder="1" applyAlignment="1" applyProtection="1">
      <alignment horizontal="right" vertical="center"/>
      <protection/>
    </xf>
    <xf numFmtId="0" fontId="1" fillId="8" borderId="12" xfId="80" applyFont="1" applyFill="1" applyBorder="1" applyAlignment="1">
      <alignment horizontal="center" vertical="center" wrapText="1"/>
      <protection/>
    </xf>
    <xf numFmtId="0" fontId="1" fillId="8" borderId="13" xfId="80" applyFont="1" applyFill="1" applyBorder="1" applyAlignment="1">
      <alignment horizontal="center" vertical="center" wrapText="1"/>
      <protection/>
    </xf>
    <xf numFmtId="0" fontId="1" fillId="8" borderId="12" xfId="80" applyFont="1" applyFill="1" applyBorder="1" applyAlignment="1" applyProtection="1">
      <alignment horizontal="center" vertical="center" wrapText="1"/>
      <protection locked="0"/>
    </xf>
    <xf numFmtId="0" fontId="1" fillId="8" borderId="9" xfId="80" applyFont="1" applyFill="1" applyBorder="1" applyAlignment="1">
      <alignment horizontal="center" vertical="center" wrapText="1"/>
      <protection/>
    </xf>
    <xf numFmtId="181" fontId="2" fillId="0" borderId="9" xfId="80" applyNumberFormat="1" applyFont="1" applyFill="1" applyBorder="1" applyAlignment="1" applyProtection="1">
      <alignment horizontal="right" vertical="center" wrapText="1"/>
      <protection/>
    </xf>
    <xf numFmtId="179" fontId="2" fillId="0" borderId="9" xfId="80" applyNumberFormat="1" applyFont="1" applyFill="1" applyBorder="1" applyAlignment="1">
      <alignment horizontal="center" vertical="center"/>
      <protection/>
    </xf>
    <xf numFmtId="0" fontId="1" fillId="0" borderId="0" xfId="80" applyFill="1">
      <alignment vertical="center"/>
      <protection/>
    </xf>
    <xf numFmtId="0" fontId="1" fillId="0" borderId="0" xfId="80" applyFont="1" applyFill="1" applyAlignment="1">
      <alignment horizontal="centerContinuous" vertical="center"/>
      <protection/>
    </xf>
    <xf numFmtId="0" fontId="1" fillId="0" borderId="0" xfId="72" applyFill="1">
      <alignment vertical="center"/>
      <protection/>
    </xf>
    <xf numFmtId="0" fontId="2" fillId="0" borderId="0" xfId="72" applyFont="1" applyAlignment="1">
      <alignment horizontal="centerContinuous" vertical="center"/>
      <protection/>
    </xf>
    <xf numFmtId="0" fontId="1" fillId="0" borderId="0" xfId="72">
      <alignment vertical="center"/>
      <protection/>
    </xf>
    <xf numFmtId="0" fontId="2" fillId="0" borderId="0" xfId="72" applyFont="1" applyAlignment="1">
      <alignment horizontal="right" vertical="center" wrapText="1"/>
      <protection/>
    </xf>
    <xf numFmtId="0" fontId="5" fillId="0" borderId="0" xfId="72" applyNumberFormat="1" applyFont="1" applyFill="1" applyAlignment="1" applyProtection="1">
      <alignment horizontal="center" vertical="center"/>
      <protection/>
    </xf>
    <xf numFmtId="0" fontId="2" fillId="0" borderId="19" xfId="72" applyFont="1" applyBorder="1" applyAlignment="1">
      <alignment vertical="center" wrapText="1"/>
      <protection/>
    </xf>
    <xf numFmtId="0" fontId="2" fillId="0" borderId="0" xfId="72" applyFont="1" applyFill="1" applyAlignment="1">
      <alignment vertical="center" wrapText="1"/>
      <protection/>
    </xf>
    <xf numFmtId="0" fontId="2" fillId="0" borderId="19" xfId="72" applyFont="1" applyBorder="1" applyAlignment="1">
      <alignment horizontal="left" vertical="center" wrapText="1"/>
      <protection/>
    </xf>
    <xf numFmtId="0" fontId="2" fillId="0" borderId="0" xfId="72" applyFont="1" applyAlignment="1">
      <alignment horizontal="left" vertical="center" wrapText="1"/>
      <protection/>
    </xf>
    <xf numFmtId="49" fontId="2" fillId="8" borderId="9" xfId="72" applyNumberFormat="1" applyFont="1" applyFill="1" applyBorder="1" applyAlignment="1" applyProtection="1">
      <alignment horizontal="center" vertical="center" wrapText="1"/>
      <protection/>
    </xf>
    <xf numFmtId="0" fontId="2" fillId="8" borderId="11" xfId="72" applyFont="1" applyFill="1" applyBorder="1" applyAlignment="1">
      <alignment horizontal="center" vertical="center" wrapText="1"/>
      <protection/>
    </xf>
    <xf numFmtId="0" fontId="2" fillId="8" borderId="9" xfId="72" applyNumberFormat="1" applyFont="1" applyFill="1" applyBorder="1" applyAlignment="1" applyProtection="1">
      <alignment horizontal="center" vertical="center" wrapText="1"/>
      <protection/>
    </xf>
    <xf numFmtId="176" fontId="2" fillId="8" borderId="10" xfId="72" applyNumberFormat="1" applyFont="1" applyFill="1" applyBorder="1" applyAlignment="1">
      <alignment horizontal="center" vertical="center" wrapText="1"/>
      <protection/>
    </xf>
    <xf numFmtId="0" fontId="2" fillId="0" borderId="10" xfId="72" applyFont="1" applyFill="1" applyBorder="1" applyAlignment="1">
      <alignment horizontal="center" vertical="center" wrapText="1"/>
      <protection/>
    </xf>
    <xf numFmtId="176" fontId="2" fillId="0" borderId="10" xfId="72" applyNumberFormat="1" applyFont="1" applyFill="1" applyBorder="1" applyAlignment="1">
      <alignment horizontal="center" vertical="center" wrapText="1"/>
      <protection/>
    </xf>
    <xf numFmtId="176" fontId="2" fillId="0" borderId="9" xfId="72" applyNumberFormat="1" applyFont="1" applyFill="1" applyBorder="1" applyAlignment="1" applyProtection="1">
      <alignment horizontal="center" vertical="center" wrapText="1"/>
      <protection/>
    </xf>
    <xf numFmtId="49" fontId="2" fillId="0" borderId="9" xfId="72" applyNumberFormat="1" applyFont="1" applyFill="1" applyBorder="1" applyAlignment="1">
      <alignment horizontal="center" vertical="center" wrapText="1"/>
      <protection/>
    </xf>
    <xf numFmtId="0" fontId="2" fillId="0" borderId="0" xfId="72" applyFont="1" applyFill="1" applyAlignment="1">
      <alignment horizontal="centerContinuous" vertical="center"/>
      <protection/>
    </xf>
    <xf numFmtId="0" fontId="2" fillId="0" borderId="0" xfId="72" applyFont="1" applyAlignment="1">
      <alignment horizontal="right" vertical="top"/>
      <protection/>
    </xf>
    <xf numFmtId="0" fontId="2" fillId="0" borderId="19" xfId="72" applyNumberFormat="1" applyFont="1" applyFill="1" applyBorder="1" applyAlignment="1" applyProtection="1">
      <alignment horizontal="right" vertical="center"/>
      <protection/>
    </xf>
    <xf numFmtId="0" fontId="2" fillId="8" borderId="20" xfId="72" applyNumberFormat="1" applyFont="1" applyFill="1" applyBorder="1" applyAlignment="1" applyProtection="1">
      <alignment horizontal="center" vertical="center"/>
      <protection/>
    </xf>
    <xf numFmtId="0" fontId="2" fillId="8" borderId="13" xfId="72" applyNumberFormat="1" applyFont="1" applyFill="1" applyBorder="1" applyAlignment="1" applyProtection="1">
      <alignment horizontal="center" vertical="center"/>
      <protection/>
    </xf>
    <xf numFmtId="0" fontId="2" fillId="8" borderId="11" xfId="72" applyNumberFormat="1" applyFont="1" applyFill="1" applyBorder="1" applyAlignment="1" applyProtection="1">
      <alignment horizontal="center" vertical="center"/>
      <protection/>
    </xf>
    <xf numFmtId="0" fontId="2" fillId="8" borderId="9" xfId="72" applyNumberFormat="1" applyFont="1" applyFill="1" applyBorder="1" applyAlignment="1" applyProtection="1">
      <alignment horizontal="center" vertical="center"/>
      <protection/>
    </xf>
    <xf numFmtId="0" fontId="1" fillId="8" borderId="10" xfId="72" applyFill="1" applyBorder="1" applyAlignment="1">
      <alignment horizontal="center" vertical="center"/>
      <protection/>
    </xf>
    <xf numFmtId="0" fontId="2" fillId="8" borderId="17" xfId="72" applyFont="1" applyFill="1" applyBorder="1" applyAlignment="1">
      <alignment horizontal="center" vertical="center"/>
      <protection/>
    </xf>
    <xf numFmtId="176" fontId="2" fillId="0" borderId="9" xfId="72" applyNumberFormat="1" applyFont="1" applyFill="1" applyBorder="1" applyAlignment="1" applyProtection="1">
      <alignment horizontal="right" vertical="center" wrapText="1"/>
      <protection/>
    </xf>
    <xf numFmtId="0" fontId="2" fillId="0" borderId="9" xfId="72" applyFont="1" applyFill="1" applyBorder="1" applyAlignment="1">
      <alignment horizontal="centerContinuous" vertical="center"/>
      <protection/>
    </xf>
    <xf numFmtId="0" fontId="2" fillId="0" borderId="0" xfId="72" applyFont="1" applyAlignment="1">
      <alignment horizontal="center" vertical="center" wrapText="1"/>
      <protection/>
    </xf>
    <xf numFmtId="0" fontId="1" fillId="0" borderId="0" xfId="79" applyFill="1">
      <alignment vertical="center"/>
      <protection/>
    </xf>
    <xf numFmtId="0" fontId="2" fillId="0" borderId="0" xfId="79" applyFont="1" applyAlignment="1">
      <alignment horizontal="centerContinuous" vertical="center"/>
      <protection/>
    </xf>
    <xf numFmtId="0" fontId="1" fillId="0" borderId="0" xfId="79">
      <alignment vertical="center"/>
      <protection/>
    </xf>
    <xf numFmtId="0" fontId="2" fillId="0" borderId="0" xfId="79" applyFont="1" applyAlignment="1">
      <alignment horizontal="right" vertical="center"/>
      <protection/>
    </xf>
    <xf numFmtId="0" fontId="5" fillId="0" borderId="0" xfId="79" applyNumberFormat="1" applyFont="1" applyFill="1" applyAlignment="1" applyProtection="1">
      <alignment horizontal="center" vertical="center"/>
      <protection/>
    </xf>
    <xf numFmtId="0" fontId="4" fillId="0" borderId="0" xfId="79" applyFont="1" applyAlignment="1">
      <alignment horizontal="center" vertical="center"/>
      <protection/>
    </xf>
    <xf numFmtId="0" fontId="2" fillId="0" borderId="0" xfId="79" applyFont="1" applyAlignment="1">
      <alignment horizontal="center" vertical="center"/>
      <protection/>
    </xf>
    <xf numFmtId="0" fontId="2" fillId="0" borderId="19" xfId="79" applyFont="1" applyBorder="1" applyAlignment="1">
      <alignment horizontal="left" vertical="center" wrapText="1"/>
      <protection/>
    </xf>
    <xf numFmtId="0" fontId="2" fillId="0" borderId="0" xfId="79" applyFont="1" applyAlignment="1">
      <alignment horizontal="left" vertical="center" wrapText="1"/>
      <protection/>
    </xf>
    <xf numFmtId="0" fontId="2" fillId="8" borderId="9" xfId="79" applyFont="1" applyFill="1" applyBorder="1" applyAlignment="1">
      <alignment horizontal="center" vertical="center" wrapText="1"/>
      <protection/>
    </xf>
    <xf numFmtId="0" fontId="2" fillId="8" borderId="11" xfId="79" applyFont="1" applyFill="1" applyBorder="1" applyAlignment="1">
      <alignment horizontal="center" vertical="center" wrapText="1"/>
      <protection/>
    </xf>
    <xf numFmtId="0" fontId="2" fillId="8" borderId="9" xfId="79" applyNumberFormat="1" applyFont="1" applyFill="1" applyBorder="1" applyAlignment="1" applyProtection="1">
      <alignment horizontal="center" vertical="center" wrapText="1"/>
      <protection/>
    </xf>
    <xf numFmtId="0" fontId="2" fillId="8" borderId="24" xfId="79" applyFont="1" applyFill="1" applyBorder="1" applyAlignment="1">
      <alignment horizontal="center" vertical="center" wrapText="1"/>
      <protection/>
    </xf>
    <xf numFmtId="0" fontId="2" fillId="8" borderId="30" xfId="79" applyFont="1" applyFill="1" applyBorder="1" applyAlignment="1">
      <alignment horizontal="center" vertical="center" wrapText="1"/>
      <protection/>
    </xf>
    <xf numFmtId="0" fontId="2" fillId="8" borderId="10" xfId="79" applyFont="1" applyFill="1" applyBorder="1" applyAlignment="1">
      <alignment horizontal="center" vertical="center" wrapText="1"/>
      <protection/>
    </xf>
    <xf numFmtId="184" fontId="2" fillId="0" borderId="31" xfId="79" applyNumberFormat="1" applyFont="1" applyFill="1" applyBorder="1" applyAlignment="1" applyProtection="1">
      <alignment horizontal="center" vertical="center" wrapText="1"/>
      <protection/>
    </xf>
    <xf numFmtId="184" fontId="2" fillId="0" borderId="9" xfId="79" applyNumberFormat="1" applyFont="1" applyFill="1" applyBorder="1" applyAlignment="1" applyProtection="1">
      <alignment horizontal="center" vertical="center" wrapText="1"/>
      <protection/>
    </xf>
    <xf numFmtId="184" fontId="2" fillId="0" borderId="14" xfId="79" applyNumberFormat="1" applyFont="1" applyFill="1" applyBorder="1" applyAlignment="1" applyProtection="1">
      <alignment horizontal="center" vertical="center" wrapText="1"/>
      <protection/>
    </xf>
    <xf numFmtId="184" fontId="2" fillId="0" borderId="11" xfId="79" applyNumberFormat="1" applyFont="1" applyFill="1" applyBorder="1" applyAlignment="1" applyProtection="1">
      <alignment horizontal="center" vertical="center" wrapText="1"/>
      <protection/>
    </xf>
    <xf numFmtId="0" fontId="2" fillId="0" borderId="0" xfId="79" applyFont="1" applyFill="1" applyAlignment="1">
      <alignment horizontal="centerContinuous" vertical="center"/>
      <protection/>
    </xf>
    <xf numFmtId="0" fontId="2" fillId="0" borderId="0" xfId="79" applyFont="1" applyFill="1" applyAlignment="1">
      <alignment horizontal="center" vertical="center"/>
      <protection/>
    </xf>
    <xf numFmtId="49" fontId="1" fillId="0" borderId="0" xfId="0" applyNumberFormat="1" applyFont="1" applyFill="1" applyAlignment="1" applyProtection="1">
      <alignment horizontal="right" vertical="top"/>
      <protection/>
    </xf>
    <xf numFmtId="0" fontId="2" fillId="0" borderId="19" xfId="79" applyNumberFormat="1" applyFont="1" applyFill="1" applyBorder="1" applyAlignment="1" applyProtection="1">
      <alignment horizontal="right" vertical="center" wrapText="1"/>
      <protection/>
    </xf>
    <xf numFmtId="0" fontId="2" fillId="8" borderId="13" xfId="79" applyFont="1" applyFill="1" applyBorder="1" applyAlignment="1">
      <alignment horizontal="center" vertical="center" wrapText="1"/>
      <protection/>
    </xf>
    <xf numFmtId="0" fontId="1" fillId="0" borderId="13" xfId="79" applyNumberFormat="1" applyFont="1" applyFill="1" applyBorder="1" applyAlignment="1" applyProtection="1">
      <alignment vertical="center"/>
      <protection/>
    </xf>
    <xf numFmtId="0" fontId="1" fillId="0" borderId="9" xfId="79" applyNumberFormat="1" applyFont="1" applyFill="1" applyBorder="1" applyAlignment="1" applyProtection="1">
      <alignment vertical="center"/>
      <protection/>
    </xf>
    <xf numFmtId="0" fontId="2" fillId="8" borderId="10" xfId="79" applyFont="1" applyFill="1" applyBorder="1" applyAlignment="1">
      <alignment horizontal="center" vertical="center"/>
      <protection/>
    </xf>
    <xf numFmtId="184" fontId="2" fillId="0" borderId="11" xfId="79" applyNumberFormat="1" applyFont="1" applyFill="1" applyBorder="1" applyAlignment="1" applyProtection="1">
      <alignment horizontal="center" vertical="center" wrapText="1"/>
      <protection locked="0"/>
    </xf>
    <xf numFmtId="184" fontId="2" fillId="0" borderId="9" xfId="79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0" applyNumberFormat="1" applyFont="1" applyFill="1" applyBorder="1" applyAlignment="1" applyProtection="1">
      <alignment horizontal="left" vertical="center"/>
      <protection/>
    </xf>
    <xf numFmtId="178" fontId="2" fillId="0" borderId="9" xfId="0" applyNumberFormat="1" applyFont="1" applyFill="1" applyBorder="1" applyAlignment="1" applyProtection="1">
      <alignment horizontal="right" vertical="center" wrapText="1"/>
      <protection locked="0"/>
    </xf>
    <xf numFmtId="178" fontId="2" fillId="0" borderId="9" xfId="0" applyNumberFormat="1" applyFont="1" applyFill="1" applyBorder="1" applyAlignment="1">
      <alignment horizontal="right" vertical="center" wrapText="1"/>
    </xf>
    <xf numFmtId="0" fontId="2" fillId="0" borderId="9" xfId="84" applyFont="1" applyFill="1" applyBorder="1">
      <alignment vertical="center"/>
      <protection/>
    </xf>
    <xf numFmtId="0" fontId="2" fillId="0" borderId="9" xfId="0" applyFont="1" applyFill="1" applyBorder="1" applyAlignment="1">
      <alignment horizontal="center" vertical="center"/>
    </xf>
    <xf numFmtId="0" fontId="1" fillId="0" borderId="28" xfId="0" applyNumberFormat="1" applyFont="1" applyFill="1" applyBorder="1" applyAlignment="1" applyProtection="1">
      <alignment horizontal="left" vertical="center"/>
      <protection/>
    </xf>
  </cellXfs>
  <cellStyles count="72">
    <cellStyle name="Normal" xfId="0"/>
    <cellStyle name="Currency [0]" xfId="15"/>
    <cellStyle name="20% - 强调文字颜色 3" xfId="16"/>
    <cellStyle name="输入" xfId="17"/>
    <cellStyle name="Currency" xfId="18"/>
    <cellStyle name="常规_10FFF10EDCCA4317905A55AF0DC4BD2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常规_385200E607F04804B5C7988757B03D63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常规_E8AF75BCA17C4A7BA79F29CA83B6F5A7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常规_01024199FB0E4AA990B5AE7002822FBB" xfId="52"/>
    <cellStyle name="20% - 强调文字颜色 1" xfId="53"/>
    <cellStyle name="常规 4_06一般公共预算基本支出表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常规_FA85956AF29D46888C80C611E9FB4855" xfId="60"/>
    <cellStyle name="常规_5E9FB8AE66E14E3CBF0A58F4E691094F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_39487248717147F198562F069F2ADD01" xfId="70"/>
    <cellStyle name="常规_FDEBF98641054675A285ACB70D2F65A1" xfId="71"/>
    <cellStyle name="常规_EA9ADEE351EC4FBE8D6B10FECBD78F3B" xfId="72"/>
    <cellStyle name="常规_16D242D3E8CA48A39E7BABAD4C2ADF34" xfId="73"/>
    <cellStyle name="常规_0B6CD2B80CC44853A61EA0F3C70718A7" xfId="74"/>
    <cellStyle name="常规 5" xfId="75"/>
    <cellStyle name="常规_9BD24174709145A1A19E8F64762D88B5" xfId="76"/>
    <cellStyle name="常规 4" xfId="77"/>
    <cellStyle name="常规_895BA4DC252E44F38DB6B1093505760C" xfId="78"/>
    <cellStyle name="常规_F2C9F44EAE6D41698431DB70DDBCF964" xfId="79"/>
    <cellStyle name="常规_AB1B1E38243A4EE5BA45BBBA49A942B7" xfId="80"/>
    <cellStyle name="常规_234CAB730E9A49B381A8B2597D07D694" xfId="81"/>
    <cellStyle name="常规_工资福利" xfId="82"/>
    <cellStyle name="常规_Sheet1 2" xfId="83"/>
    <cellStyle name="常规_部门收支总表" xfId="84"/>
    <cellStyle name="常规_76F45534EFC8460DA0F4824A8C8A34BC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tabSelected="1" workbookViewId="0" topLeftCell="A1">
      <selection activeCell="C31" sqref="C31"/>
    </sheetView>
  </sheetViews>
  <sheetFormatPr defaultColWidth="9.00390625" defaultRowHeight="14.25"/>
  <cols>
    <col min="1" max="1" width="33.875" style="0" customWidth="1"/>
    <col min="2" max="2" width="13.375" style="0" customWidth="1"/>
    <col min="3" max="3" width="22.125" style="0" customWidth="1"/>
    <col min="4" max="4" width="12.75390625" style="0" customWidth="1"/>
    <col min="5" max="5" width="22.625" style="0" bestFit="1" customWidth="1"/>
    <col min="6" max="6" width="12.875" style="0" customWidth="1"/>
    <col min="7" max="7" width="21.75390625" style="0" customWidth="1"/>
    <col min="8" max="8" width="10.625" style="0" customWidth="1"/>
  </cols>
  <sheetData>
    <row r="1" spans="1:8" ht="20.25" customHeight="1">
      <c r="A1" s="378"/>
      <c r="B1" s="379"/>
      <c r="C1" s="379"/>
      <c r="D1" s="379"/>
      <c r="E1" s="379"/>
      <c r="H1" s="564" t="s">
        <v>0</v>
      </c>
    </row>
    <row r="2" spans="1:8" ht="20.25" customHeight="1">
      <c r="A2" s="381" t="s">
        <v>1</v>
      </c>
      <c r="B2" s="381"/>
      <c r="C2" s="381"/>
      <c r="D2" s="381"/>
      <c r="E2" s="381"/>
      <c r="F2" s="381"/>
      <c r="G2" s="381"/>
      <c r="H2" s="381"/>
    </row>
    <row r="3" spans="1:8" ht="16.5" customHeight="1">
      <c r="A3" s="572" t="str">
        <f>"部门:"&amp;'一般预算支出'!E8</f>
        <v>部门:群众团体事务</v>
      </c>
      <c r="B3" s="572"/>
      <c r="C3" s="382"/>
      <c r="D3" s="382"/>
      <c r="E3" s="383"/>
      <c r="H3" s="384" t="s">
        <v>2</v>
      </c>
    </row>
    <row r="4" spans="1:8" ht="16.5" customHeight="1">
      <c r="A4" s="385" t="s">
        <v>3</v>
      </c>
      <c r="B4" s="385"/>
      <c r="C4" s="387" t="s">
        <v>4</v>
      </c>
      <c r="D4" s="387"/>
      <c r="E4" s="387"/>
      <c r="F4" s="387"/>
      <c r="G4" s="387"/>
      <c r="H4" s="387"/>
    </row>
    <row r="5" spans="1:8" ht="15" customHeight="1">
      <c r="A5" s="386" t="s">
        <v>5</v>
      </c>
      <c r="B5" s="386" t="s">
        <v>6</v>
      </c>
      <c r="C5" s="387" t="s">
        <v>7</v>
      </c>
      <c r="D5" s="386" t="s">
        <v>6</v>
      </c>
      <c r="E5" s="387" t="s">
        <v>8</v>
      </c>
      <c r="F5" s="386" t="s">
        <v>6</v>
      </c>
      <c r="G5" s="387" t="s">
        <v>9</v>
      </c>
      <c r="H5" s="386" t="s">
        <v>6</v>
      </c>
    </row>
    <row r="6" spans="1:8" s="24" customFormat="1" ht="15" customHeight="1">
      <c r="A6" s="388" t="s">
        <v>10</v>
      </c>
      <c r="B6" s="389">
        <f>SUM(B7:B8)</f>
        <v>44.7</v>
      </c>
      <c r="C6" s="388" t="s">
        <v>11</v>
      </c>
      <c r="D6" s="573">
        <v>44.7</v>
      </c>
      <c r="E6" s="388" t="s">
        <v>12</v>
      </c>
      <c r="F6" s="389">
        <f>SUM(F7:F9)</f>
        <v>38.7</v>
      </c>
      <c r="G6" s="391" t="s">
        <v>13</v>
      </c>
      <c r="H6" s="574">
        <f>F7</f>
        <v>30.8</v>
      </c>
    </row>
    <row r="7" spans="1:8" s="24" customFormat="1" ht="15" customHeight="1">
      <c r="A7" s="388" t="s">
        <v>14</v>
      </c>
      <c r="B7" s="389">
        <f>'部门收入总表'!E7</f>
        <v>44.7</v>
      </c>
      <c r="C7" s="391" t="s">
        <v>15</v>
      </c>
      <c r="D7" s="573"/>
      <c r="E7" s="388" t="s">
        <v>16</v>
      </c>
      <c r="F7" s="389">
        <f>'部门支出总表（分类）'!H11</f>
        <v>30.8</v>
      </c>
      <c r="G7" s="391" t="s">
        <v>17</v>
      </c>
      <c r="H7" s="574">
        <f>F8+F11</f>
        <v>13.9</v>
      </c>
    </row>
    <row r="8" spans="1:8" s="24" customFormat="1" ht="15" customHeight="1">
      <c r="A8" s="388" t="s">
        <v>18</v>
      </c>
      <c r="B8" s="389">
        <f>'部门收入总表'!F7</f>
        <v>0</v>
      </c>
      <c r="C8" s="388" t="s">
        <v>19</v>
      </c>
      <c r="D8" s="573"/>
      <c r="E8" s="388" t="s">
        <v>20</v>
      </c>
      <c r="F8" s="389">
        <f>'部门支出总表（分类）'!I11</f>
        <v>7.9</v>
      </c>
      <c r="G8" s="391" t="s">
        <v>21</v>
      </c>
      <c r="H8" s="574">
        <f>F16</f>
        <v>0</v>
      </c>
    </row>
    <row r="9" spans="1:8" s="24" customFormat="1" ht="15" customHeight="1">
      <c r="A9" s="388" t="s">
        <v>22</v>
      </c>
      <c r="B9" s="389">
        <f>'部门收入总表'!G7</f>
        <v>0</v>
      </c>
      <c r="C9" s="388" t="s">
        <v>23</v>
      </c>
      <c r="D9" s="573"/>
      <c r="E9" s="388" t="s">
        <v>24</v>
      </c>
      <c r="F9" s="389">
        <f>'部门支出总表（分类）'!J11</f>
        <v>0</v>
      </c>
      <c r="G9" s="391" t="s">
        <v>25</v>
      </c>
      <c r="H9" s="574">
        <f>F15</f>
        <v>0</v>
      </c>
    </row>
    <row r="10" spans="1:8" s="24" customFormat="1" ht="15" customHeight="1">
      <c r="A10" s="388" t="s">
        <v>26</v>
      </c>
      <c r="B10" s="389">
        <f>'部门收入总表'!H7</f>
        <v>0</v>
      </c>
      <c r="C10" s="388" t="s">
        <v>27</v>
      </c>
      <c r="D10" s="573"/>
      <c r="E10" s="388" t="s">
        <v>28</v>
      </c>
      <c r="F10" s="389">
        <f>SUM(F11:F17)</f>
        <v>6</v>
      </c>
      <c r="G10" s="391" t="s">
        <v>29</v>
      </c>
      <c r="H10" s="574"/>
    </row>
    <row r="11" spans="1:8" s="24" customFormat="1" ht="15" customHeight="1">
      <c r="A11" s="388" t="s">
        <v>30</v>
      </c>
      <c r="B11" s="389">
        <f>'部门收入总表'!I7</f>
        <v>0</v>
      </c>
      <c r="C11" s="388" t="s">
        <v>31</v>
      </c>
      <c r="D11" s="573"/>
      <c r="E11" s="575" t="s">
        <v>32</v>
      </c>
      <c r="F11" s="389">
        <f>'部门支出总表（分类）'!L12</f>
        <v>6</v>
      </c>
      <c r="G11" s="391" t="s">
        <v>33</v>
      </c>
      <c r="H11" s="574"/>
    </row>
    <row r="12" spans="1:8" s="24" customFormat="1" ht="15" customHeight="1">
      <c r="A12" s="388" t="s">
        <v>34</v>
      </c>
      <c r="B12" s="389">
        <f>'部门收入总表'!J7</f>
        <v>0</v>
      </c>
      <c r="C12" s="388" t="s">
        <v>35</v>
      </c>
      <c r="D12" s="573"/>
      <c r="E12" s="575" t="s">
        <v>36</v>
      </c>
      <c r="F12" s="389">
        <f>'部门支出总表（分类）'!M12</f>
        <v>0</v>
      </c>
      <c r="G12" s="391" t="s">
        <v>37</v>
      </c>
      <c r="H12" s="574">
        <f>F12</f>
        <v>0</v>
      </c>
    </row>
    <row r="13" spans="1:8" s="24" customFormat="1" ht="15" customHeight="1">
      <c r="A13" s="388" t="s">
        <v>38</v>
      </c>
      <c r="B13" s="389">
        <f>'部门收入总表'!K7</f>
        <v>0</v>
      </c>
      <c r="C13" s="388" t="s">
        <v>39</v>
      </c>
      <c r="D13" s="573"/>
      <c r="E13" s="575" t="s">
        <v>40</v>
      </c>
      <c r="F13" s="389">
        <f>'部门支出总表（分类）'!N12</f>
        <v>0</v>
      </c>
      <c r="G13" s="391" t="s">
        <v>41</v>
      </c>
      <c r="H13" s="574"/>
    </row>
    <row r="14" spans="1:8" s="24" customFormat="1" ht="15" customHeight="1">
      <c r="A14" s="388" t="s">
        <v>42</v>
      </c>
      <c r="B14" s="389">
        <f>'部门收入总表'!L7</f>
        <v>0</v>
      </c>
      <c r="C14" s="388" t="s">
        <v>43</v>
      </c>
      <c r="D14" s="573"/>
      <c r="E14" s="575" t="s">
        <v>44</v>
      </c>
      <c r="F14" s="389">
        <f>'部门支出总表（分类）'!O12</f>
        <v>0</v>
      </c>
      <c r="G14" s="391" t="s">
        <v>45</v>
      </c>
      <c r="H14" s="574">
        <f>F9</f>
        <v>0</v>
      </c>
    </row>
    <row r="15" spans="1:8" s="24" customFormat="1" ht="15" customHeight="1">
      <c r="A15" s="388"/>
      <c r="B15" s="389"/>
      <c r="C15" s="388" t="s">
        <v>46</v>
      </c>
      <c r="D15" s="573"/>
      <c r="E15" s="575" t="s">
        <v>47</v>
      </c>
      <c r="F15" s="389">
        <f>'部门支出总表（分类）'!P12</f>
        <v>0</v>
      </c>
      <c r="G15" s="391" t="s">
        <v>48</v>
      </c>
      <c r="H15" s="574">
        <f>F14</f>
        <v>0</v>
      </c>
    </row>
    <row r="16" spans="1:8" s="24" customFormat="1" ht="15" customHeight="1">
      <c r="A16" s="392"/>
      <c r="B16" s="389"/>
      <c r="C16" s="388" t="s">
        <v>49</v>
      </c>
      <c r="D16" s="573"/>
      <c r="E16" s="575" t="s">
        <v>50</v>
      </c>
      <c r="F16" s="389">
        <f>'部门支出总表（分类）'!Q12</f>
        <v>0</v>
      </c>
      <c r="G16" s="391" t="s">
        <v>51</v>
      </c>
      <c r="H16" s="574">
        <f>F13</f>
        <v>0</v>
      </c>
    </row>
    <row r="17" spans="1:8" s="24" customFormat="1" ht="15" customHeight="1">
      <c r="A17" s="388"/>
      <c r="B17" s="389"/>
      <c r="C17" s="388" t="s">
        <v>52</v>
      </c>
      <c r="D17" s="573"/>
      <c r="E17" s="575" t="s">
        <v>53</v>
      </c>
      <c r="F17" s="389">
        <f>'部门支出总表（分类）'!R12</f>
        <v>0</v>
      </c>
      <c r="G17" s="391" t="s">
        <v>54</v>
      </c>
      <c r="H17" s="574"/>
    </row>
    <row r="18" spans="1:8" s="24" customFormat="1" ht="15" customHeight="1">
      <c r="A18" s="388"/>
      <c r="B18" s="389"/>
      <c r="C18" s="393" t="s">
        <v>55</v>
      </c>
      <c r="D18" s="573"/>
      <c r="E18" s="388" t="s">
        <v>56</v>
      </c>
      <c r="F18" s="389">
        <f>'部门支出总表（分类）'!S11</f>
        <v>0</v>
      </c>
      <c r="G18" s="391" t="s">
        <v>57</v>
      </c>
      <c r="H18" s="574"/>
    </row>
    <row r="19" spans="1:8" s="24" customFormat="1" ht="15" customHeight="1">
      <c r="A19" s="392"/>
      <c r="B19" s="389"/>
      <c r="C19" s="393" t="s">
        <v>58</v>
      </c>
      <c r="D19" s="573"/>
      <c r="E19" s="388" t="s">
        <v>59</v>
      </c>
      <c r="F19" s="389">
        <f>'部门支出总表（分类）'!T11</f>
        <v>0</v>
      </c>
      <c r="G19" s="391" t="s">
        <v>60</v>
      </c>
      <c r="H19" s="574"/>
    </row>
    <row r="20" spans="1:8" s="24" customFormat="1" ht="15" customHeight="1">
      <c r="A20" s="392"/>
      <c r="B20" s="389"/>
      <c r="C20" s="393" t="s">
        <v>61</v>
      </c>
      <c r="D20" s="573"/>
      <c r="E20" s="388" t="s">
        <v>62</v>
      </c>
      <c r="F20" s="389">
        <f>'部门支出总表（分类）'!U11</f>
        <v>0</v>
      </c>
      <c r="G20" s="391" t="s">
        <v>63</v>
      </c>
      <c r="H20" s="574"/>
    </row>
    <row r="21" spans="1:8" s="24" customFormat="1" ht="15" customHeight="1">
      <c r="A21" s="388"/>
      <c r="B21" s="389"/>
      <c r="C21" s="393" t="s">
        <v>64</v>
      </c>
      <c r="D21" s="573"/>
      <c r="E21" s="388"/>
      <c r="F21" s="389"/>
      <c r="G21" s="391"/>
      <c r="H21" s="574"/>
    </row>
    <row r="22" spans="1:8" s="24" customFormat="1" ht="15" customHeight="1">
      <c r="A22" s="388"/>
      <c r="B22" s="389"/>
      <c r="C22" s="393" t="s">
        <v>65</v>
      </c>
      <c r="D22" s="573"/>
      <c r="E22" s="388"/>
      <c r="F22" s="389"/>
      <c r="G22" s="391"/>
      <c r="H22" s="574"/>
    </row>
    <row r="23" spans="1:8" s="24" customFormat="1" ht="15" customHeight="1">
      <c r="A23" s="388"/>
      <c r="B23" s="389"/>
      <c r="C23" s="393" t="s">
        <v>66</v>
      </c>
      <c r="D23" s="573"/>
      <c r="E23" s="388"/>
      <c r="F23" s="389"/>
      <c r="G23" s="391"/>
      <c r="H23" s="574"/>
    </row>
    <row r="24" spans="1:8" s="24" customFormat="1" ht="15" customHeight="1">
      <c r="A24" s="388"/>
      <c r="B24" s="389"/>
      <c r="C24" s="393" t="s">
        <v>67</v>
      </c>
      <c r="D24" s="573"/>
      <c r="E24" s="388"/>
      <c r="F24" s="389"/>
      <c r="G24" s="391"/>
      <c r="H24" s="574"/>
    </row>
    <row r="25" spans="1:8" s="24" customFormat="1" ht="15" customHeight="1">
      <c r="A25" s="388"/>
      <c r="B25" s="389"/>
      <c r="C25" s="393" t="s">
        <v>68</v>
      </c>
      <c r="D25" s="573"/>
      <c r="E25" s="388"/>
      <c r="F25" s="389"/>
      <c r="G25" s="391"/>
      <c r="H25" s="574"/>
    </row>
    <row r="26" spans="1:8" s="24" customFormat="1" ht="15" customHeight="1">
      <c r="A26" s="394" t="s">
        <v>69</v>
      </c>
      <c r="B26" s="389">
        <f>SUM(B7:B25)</f>
        <v>44.7</v>
      </c>
      <c r="C26" s="394" t="s">
        <v>70</v>
      </c>
      <c r="D26" s="389">
        <f>SUM(D6:D25)</f>
        <v>44.7</v>
      </c>
      <c r="E26" s="394" t="s">
        <v>70</v>
      </c>
      <c r="F26" s="389">
        <f>SUM(F11:F25)+F6</f>
        <v>44.7</v>
      </c>
      <c r="G26" s="576" t="s">
        <v>71</v>
      </c>
      <c r="H26" s="574">
        <f>SUM(H6:H25)</f>
        <v>44.7</v>
      </c>
    </row>
    <row r="27" spans="1:8" s="24" customFormat="1" ht="15" customHeight="1">
      <c r="A27" s="388" t="s">
        <v>72</v>
      </c>
      <c r="B27" s="389">
        <f>'部门收入总表'!M7</f>
        <v>0</v>
      </c>
      <c r="C27" s="388"/>
      <c r="D27" s="389"/>
      <c r="E27" s="388"/>
      <c r="F27" s="389"/>
      <c r="G27" s="576"/>
      <c r="H27" s="574"/>
    </row>
    <row r="28" spans="1:8" s="24" customFormat="1" ht="13.5" customHeight="1">
      <c r="A28" s="394" t="s">
        <v>73</v>
      </c>
      <c r="B28" s="389">
        <f>B26+B27</f>
        <v>44.7</v>
      </c>
      <c r="C28" s="394" t="s">
        <v>74</v>
      </c>
      <c r="D28" s="389">
        <f aca="true" t="shared" si="0" ref="D28:H28">D26</f>
        <v>44.7</v>
      </c>
      <c r="E28" s="394" t="s">
        <v>74</v>
      </c>
      <c r="F28" s="389">
        <f t="shared" si="0"/>
        <v>44.7</v>
      </c>
      <c r="G28" s="576" t="s">
        <v>74</v>
      </c>
      <c r="H28" s="574">
        <f t="shared" si="0"/>
        <v>44.7</v>
      </c>
    </row>
    <row r="29" spans="1:6" ht="14.25" customHeight="1">
      <c r="A29" s="577"/>
      <c r="B29" s="577"/>
      <c r="C29" s="577"/>
      <c r="D29" s="577"/>
      <c r="E29" s="577"/>
      <c r="F29" s="577"/>
    </row>
  </sheetData>
  <sheetProtection sheet="1" formatCells="0" formatColumns="0" formatRows="0"/>
  <mergeCells count="4">
    <mergeCell ref="A2:H2"/>
    <mergeCell ref="A3:B3"/>
    <mergeCell ref="C4:H4"/>
    <mergeCell ref="A29:F29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81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9"/>
  <sheetViews>
    <sheetView showGridLines="0" showZeros="0" workbookViewId="0" topLeftCell="A1">
      <selection activeCell="E19" sqref="E19"/>
    </sheetView>
  </sheetViews>
  <sheetFormatPr defaultColWidth="6.875" defaultRowHeight="22.5" customHeight="1"/>
  <cols>
    <col min="1" max="3" width="3.625" style="401" customWidth="1"/>
    <col min="4" max="4" width="11.125" style="401" customWidth="1"/>
    <col min="5" max="5" width="22.875" style="401" customWidth="1"/>
    <col min="6" max="6" width="12.125" style="401" customWidth="1"/>
    <col min="7" max="12" width="10.375" style="401" customWidth="1"/>
    <col min="13" max="246" width="6.75390625" style="401" customWidth="1"/>
    <col min="247" max="251" width="6.75390625" style="402" customWidth="1"/>
    <col min="252" max="252" width="6.875" style="403" customWidth="1"/>
    <col min="253" max="16384" width="6.875" style="403" customWidth="1"/>
  </cols>
  <sheetData>
    <row r="1" spans="12:252" ht="22.5" customHeight="1">
      <c r="L1" s="401" t="s">
        <v>197</v>
      </c>
      <c r="IR1"/>
    </row>
    <row r="2" spans="1:252" ht="22.5" customHeight="1">
      <c r="A2" s="404" t="s">
        <v>198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IR2"/>
    </row>
    <row r="3" spans="11:252" ht="22.5" customHeight="1">
      <c r="K3" s="415" t="s">
        <v>77</v>
      </c>
      <c r="L3" s="415"/>
      <c r="IR3"/>
    </row>
    <row r="4" spans="1:252" ht="22.5" customHeight="1">
      <c r="A4" s="405" t="s">
        <v>95</v>
      </c>
      <c r="B4" s="405"/>
      <c r="C4" s="406"/>
      <c r="D4" s="407" t="s">
        <v>123</v>
      </c>
      <c r="E4" s="408" t="s">
        <v>96</v>
      </c>
      <c r="F4" s="407" t="s">
        <v>166</v>
      </c>
      <c r="G4" s="409" t="s">
        <v>199</v>
      </c>
      <c r="H4" s="407" t="s">
        <v>200</v>
      </c>
      <c r="I4" s="407" t="s">
        <v>201</v>
      </c>
      <c r="J4" s="407" t="s">
        <v>202</v>
      </c>
      <c r="K4" s="407" t="s">
        <v>203</v>
      </c>
      <c r="L4" s="407" t="s">
        <v>186</v>
      </c>
      <c r="IR4"/>
    </row>
    <row r="5" spans="1:252" ht="18" customHeight="1">
      <c r="A5" s="407" t="s">
        <v>98</v>
      </c>
      <c r="B5" s="410" t="s">
        <v>99</v>
      </c>
      <c r="C5" s="408" t="s">
        <v>100</v>
      </c>
      <c r="D5" s="407"/>
      <c r="E5" s="408"/>
      <c r="F5" s="407"/>
      <c r="G5" s="409"/>
      <c r="H5" s="407"/>
      <c r="I5" s="407"/>
      <c r="J5" s="407"/>
      <c r="K5" s="407"/>
      <c r="L5" s="407"/>
      <c r="IR5"/>
    </row>
    <row r="6" spans="1:252" ht="18" customHeight="1">
      <c r="A6" s="407"/>
      <c r="B6" s="410"/>
      <c r="C6" s="408"/>
      <c r="D6" s="407"/>
      <c r="E6" s="408"/>
      <c r="F6" s="407"/>
      <c r="G6" s="409"/>
      <c r="H6" s="407"/>
      <c r="I6" s="407"/>
      <c r="J6" s="407"/>
      <c r="K6" s="407"/>
      <c r="L6" s="407"/>
      <c r="IR6"/>
    </row>
    <row r="7" spans="1:252" ht="22.5" customHeight="1">
      <c r="A7" s="411"/>
      <c r="B7" s="411"/>
      <c r="C7" s="411"/>
      <c r="D7" s="411"/>
      <c r="E7" s="411"/>
      <c r="F7" s="411">
        <v>1</v>
      </c>
      <c r="G7" s="411">
        <v>2</v>
      </c>
      <c r="H7" s="411">
        <v>3</v>
      </c>
      <c r="I7" s="411">
        <v>4</v>
      </c>
      <c r="J7" s="411">
        <v>5</v>
      </c>
      <c r="K7" s="411">
        <v>6</v>
      </c>
      <c r="L7" s="411">
        <v>7</v>
      </c>
      <c r="M7" s="414"/>
      <c r="N7" s="416"/>
      <c r="IR7"/>
    </row>
    <row r="8" spans="1:14" ht="22.5" customHeight="1">
      <c r="A8" s="57"/>
      <c r="B8" s="57"/>
      <c r="C8" s="57"/>
      <c r="D8" s="57"/>
      <c r="E8" s="57"/>
      <c r="F8" s="412">
        <f aca="true" t="shared" si="0" ref="F8:F10">F9</f>
        <v>0</v>
      </c>
      <c r="G8" s="412">
        <f aca="true" t="shared" si="1" ref="G8:L10">G9</f>
        <v>0</v>
      </c>
      <c r="H8" s="412">
        <f t="shared" si="1"/>
        <v>0</v>
      </c>
      <c r="I8" s="412">
        <f t="shared" si="1"/>
        <v>0</v>
      </c>
      <c r="J8" s="412">
        <f t="shared" si="1"/>
        <v>0</v>
      </c>
      <c r="K8" s="412">
        <f t="shared" si="1"/>
        <v>0</v>
      </c>
      <c r="L8" s="412">
        <f t="shared" si="1"/>
        <v>0</v>
      </c>
      <c r="M8" s="414"/>
      <c r="N8" s="416"/>
    </row>
    <row r="9" spans="1:14" ht="22.5" customHeight="1">
      <c r="A9" s="57"/>
      <c r="B9" s="57"/>
      <c r="C9" s="57"/>
      <c r="D9" s="57"/>
      <c r="E9" s="57"/>
      <c r="F9" s="412">
        <f t="shared" si="0"/>
        <v>0</v>
      </c>
      <c r="G9" s="412">
        <f t="shared" si="1"/>
        <v>0</v>
      </c>
      <c r="H9" s="412">
        <f t="shared" si="1"/>
        <v>0</v>
      </c>
      <c r="I9" s="412">
        <f t="shared" si="1"/>
        <v>0</v>
      </c>
      <c r="J9" s="412">
        <f t="shared" si="1"/>
        <v>0</v>
      </c>
      <c r="K9" s="412">
        <f t="shared" si="1"/>
        <v>0</v>
      </c>
      <c r="L9" s="412">
        <f t="shared" si="1"/>
        <v>0</v>
      </c>
      <c r="M9" s="414"/>
      <c r="N9" s="416"/>
    </row>
    <row r="10" spans="1:14" ht="22.5" customHeight="1">
      <c r="A10" s="57"/>
      <c r="B10" s="57"/>
      <c r="C10" s="57"/>
      <c r="D10" s="57"/>
      <c r="E10" s="57"/>
      <c r="F10" s="412">
        <f t="shared" si="0"/>
        <v>0</v>
      </c>
      <c r="G10" s="412">
        <f t="shared" si="1"/>
        <v>0</v>
      </c>
      <c r="H10" s="412">
        <f t="shared" si="1"/>
        <v>0</v>
      </c>
      <c r="I10" s="412">
        <f t="shared" si="1"/>
        <v>0</v>
      </c>
      <c r="J10" s="412">
        <f t="shared" si="1"/>
        <v>0</v>
      </c>
      <c r="K10" s="412">
        <f t="shared" si="1"/>
        <v>0</v>
      </c>
      <c r="L10" s="412">
        <f t="shared" si="1"/>
        <v>0</v>
      </c>
      <c r="M10" s="414"/>
      <c r="N10" s="416"/>
    </row>
    <row r="11" spans="1:252" s="400" customFormat="1" ht="22.5" customHeight="1">
      <c r="A11" s="57"/>
      <c r="B11" s="57"/>
      <c r="C11" s="57"/>
      <c r="D11" s="413">
        <f>'个人家庭(政府预算)'!D10</f>
        <v>0</v>
      </c>
      <c r="E11" s="57"/>
      <c r="F11" s="412">
        <f>SUM(G11:L11)</f>
        <v>0</v>
      </c>
      <c r="G11" s="412">
        <f>'一般-个人和家庭'!G11</f>
        <v>0</v>
      </c>
      <c r="H11" s="412">
        <f>'一般-个人和家庭'!H11</f>
        <v>0</v>
      </c>
      <c r="I11" s="412">
        <f>'一般-个人和家庭'!I11</f>
        <v>0</v>
      </c>
      <c r="J11" s="412">
        <f>'一般-个人和家庭'!J11</f>
        <v>0</v>
      </c>
      <c r="K11" s="412">
        <f>'一般-个人和家庭'!K11</f>
        <v>0</v>
      </c>
      <c r="L11" s="412">
        <f>'一般-个人和家庭'!L11</f>
        <v>0</v>
      </c>
      <c r="M11" s="414"/>
      <c r="N11" s="417"/>
      <c r="O11" s="414"/>
      <c r="P11" s="414"/>
      <c r="Q11" s="414"/>
      <c r="R11" s="414"/>
      <c r="S11" s="414"/>
      <c r="T11" s="414"/>
      <c r="U11" s="414"/>
      <c r="V11" s="414"/>
      <c r="W11" s="414"/>
      <c r="X11" s="414"/>
      <c r="Y11" s="414"/>
      <c r="Z11" s="414"/>
      <c r="AA11" s="414"/>
      <c r="AB11" s="414"/>
      <c r="AC11" s="414"/>
      <c r="AD11" s="414"/>
      <c r="AE11" s="414"/>
      <c r="AF11" s="414"/>
      <c r="AG11" s="414"/>
      <c r="AH11" s="414"/>
      <c r="AI11" s="414"/>
      <c r="AJ11" s="414"/>
      <c r="AK11" s="414"/>
      <c r="AL11" s="414"/>
      <c r="AM11" s="414"/>
      <c r="AN11" s="414"/>
      <c r="AO11" s="414"/>
      <c r="AP11" s="414"/>
      <c r="AQ11" s="414"/>
      <c r="AR11" s="414"/>
      <c r="AS11" s="414"/>
      <c r="AT11" s="414"/>
      <c r="AU11" s="414"/>
      <c r="AV11" s="414"/>
      <c r="AW11" s="414"/>
      <c r="AX11" s="414"/>
      <c r="AY11" s="414"/>
      <c r="AZ11" s="414"/>
      <c r="BA11" s="414"/>
      <c r="BB11" s="414"/>
      <c r="BC11" s="414"/>
      <c r="BD11" s="414"/>
      <c r="BE11" s="414"/>
      <c r="BF11" s="414"/>
      <c r="BG11" s="414"/>
      <c r="BH11" s="414"/>
      <c r="BI11" s="414"/>
      <c r="BJ11" s="414"/>
      <c r="BK11" s="414"/>
      <c r="BL11" s="414"/>
      <c r="BM11" s="414"/>
      <c r="BN11" s="414"/>
      <c r="BO11" s="414"/>
      <c r="BP11" s="414"/>
      <c r="BQ11" s="414"/>
      <c r="BR11" s="414"/>
      <c r="BS11" s="414"/>
      <c r="BT11" s="414"/>
      <c r="BU11" s="414"/>
      <c r="BV11" s="414"/>
      <c r="BW11" s="414"/>
      <c r="BX11" s="414"/>
      <c r="BY11" s="414"/>
      <c r="BZ11" s="414"/>
      <c r="CA11" s="414"/>
      <c r="CB11" s="414"/>
      <c r="CC11" s="414"/>
      <c r="CD11" s="414"/>
      <c r="CE11" s="414"/>
      <c r="CF11" s="414"/>
      <c r="CG11" s="414"/>
      <c r="CH11" s="414"/>
      <c r="CI11" s="414"/>
      <c r="CJ11" s="414"/>
      <c r="CK11" s="414"/>
      <c r="CL11" s="414"/>
      <c r="CM11" s="414"/>
      <c r="CN11" s="414"/>
      <c r="CO11" s="414"/>
      <c r="CP11" s="414"/>
      <c r="CQ11" s="414"/>
      <c r="CR11" s="414"/>
      <c r="CS11" s="414"/>
      <c r="CT11" s="414"/>
      <c r="CU11" s="414"/>
      <c r="CV11" s="414"/>
      <c r="CW11" s="414"/>
      <c r="CX11" s="414"/>
      <c r="CY11" s="414"/>
      <c r="CZ11" s="414"/>
      <c r="DA11" s="414"/>
      <c r="DB11" s="414"/>
      <c r="DC11" s="414"/>
      <c r="DD11" s="414"/>
      <c r="DE11" s="414"/>
      <c r="DF11" s="414"/>
      <c r="DG11" s="414"/>
      <c r="DH11" s="414"/>
      <c r="DI11" s="414"/>
      <c r="DJ11" s="414"/>
      <c r="DK11" s="414"/>
      <c r="DL11" s="414"/>
      <c r="DM11" s="414"/>
      <c r="DN11" s="414"/>
      <c r="DO11" s="414"/>
      <c r="DP11" s="414"/>
      <c r="DQ11" s="414"/>
      <c r="DR11" s="414"/>
      <c r="DS11" s="414"/>
      <c r="DT11" s="414"/>
      <c r="DU11" s="414"/>
      <c r="DV11" s="414"/>
      <c r="DW11" s="414"/>
      <c r="DX11" s="414"/>
      <c r="DY11" s="414"/>
      <c r="DZ11" s="414"/>
      <c r="EA11" s="414"/>
      <c r="EB11" s="414"/>
      <c r="EC11" s="414"/>
      <c r="ED11" s="414"/>
      <c r="EE11" s="414"/>
      <c r="EF11" s="414"/>
      <c r="EG11" s="414"/>
      <c r="EH11" s="414"/>
      <c r="EI11" s="414"/>
      <c r="EJ11" s="414"/>
      <c r="EK11" s="414"/>
      <c r="EL11" s="414"/>
      <c r="EM11" s="414"/>
      <c r="EN11" s="414"/>
      <c r="EO11" s="414"/>
      <c r="EP11" s="414"/>
      <c r="EQ11" s="414"/>
      <c r="ER11" s="414"/>
      <c r="ES11" s="414"/>
      <c r="ET11" s="414"/>
      <c r="EU11" s="414"/>
      <c r="EV11" s="414"/>
      <c r="EW11" s="414"/>
      <c r="EX11" s="414"/>
      <c r="EY11" s="414"/>
      <c r="EZ11" s="414"/>
      <c r="FA11" s="414"/>
      <c r="FB11" s="414"/>
      <c r="FC11" s="414"/>
      <c r="FD11" s="414"/>
      <c r="FE11" s="414"/>
      <c r="FF11" s="414"/>
      <c r="FG11" s="414"/>
      <c r="FH11" s="414"/>
      <c r="FI11" s="414"/>
      <c r="FJ11" s="414"/>
      <c r="FK11" s="414"/>
      <c r="FL11" s="414"/>
      <c r="FM11" s="414"/>
      <c r="FN11" s="414"/>
      <c r="FO11" s="414"/>
      <c r="FP11" s="414"/>
      <c r="FQ11" s="414"/>
      <c r="FR11" s="414"/>
      <c r="FS11" s="414"/>
      <c r="FT11" s="414"/>
      <c r="FU11" s="414"/>
      <c r="FV11" s="414"/>
      <c r="FW11" s="414"/>
      <c r="FX11" s="414"/>
      <c r="FY11" s="414"/>
      <c r="FZ11" s="414"/>
      <c r="GA11" s="414"/>
      <c r="GB11" s="414"/>
      <c r="GC11" s="414"/>
      <c r="GD11" s="414"/>
      <c r="GE11" s="414"/>
      <c r="GF11" s="414"/>
      <c r="GG11" s="414"/>
      <c r="GH11" s="414"/>
      <c r="GI11" s="414"/>
      <c r="GJ11" s="414"/>
      <c r="GK11" s="414"/>
      <c r="GL11" s="414"/>
      <c r="GM11" s="414"/>
      <c r="GN11" s="414"/>
      <c r="GO11" s="414"/>
      <c r="GP11" s="414"/>
      <c r="GQ11" s="414"/>
      <c r="GR11" s="414"/>
      <c r="GS11" s="414"/>
      <c r="GT11" s="414"/>
      <c r="GU11" s="414"/>
      <c r="GV11" s="414"/>
      <c r="GW11" s="414"/>
      <c r="GX11" s="414"/>
      <c r="GY11" s="414"/>
      <c r="GZ11" s="414"/>
      <c r="HA11" s="414"/>
      <c r="HB11" s="414"/>
      <c r="HC11" s="414"/>
      <c r="HD11" s="414"/>
      <c r="HE11" s="414"/>
      <c r="HF11" s="414"/>
      <c r="HG11" s="414"/>
      <c r="HH11" s="414"/>
      <c r="HI11" s="414"/>
      <c r="HJ11" s="414"/>
      <c r="HK11" s="414"/>
      <c r="HL11" s="414"/>
      <c r="HM11" s="414"/>
      <c r="HN11" s="414"/>
      <c r="HO11" s="414"/>
      <c r="HP11" s="414"/>
      <c r="HQ11" s="414"/>
      <c r="HR11" s="414"/>
      <c r="HS11" s="414"/>
      <c r="HT11" s="414"/>
      <c r="HU11" s="414"/>
      <c r="HV11" s="414"/>
      <c r="HW11" s="414"/>
      <c r="HX11" s="414"/>
      <c r="HY11" s="414"/>
      <c r="HZ11" s="414"/>
      <c r="IA11" s="414"/>
      <c r="IB11" s="414"/>
      <c r="IC11" s="414"/>
      <c r="ID11" s="414"/>
      <c r="IE11" s="414"/>
      <c r="IF11" s="414"/>
      <c r="IG11" s="414"/>
      <c r="IH11" s="414"/>
      <c r="II11" s="414"/>
      <c r="IJ11" s="414"/>
      <c r="IK11" s="414"/>
      <c r="IL11" s="414"/>
      <c r="IM11" s="418"/>
      <c r="IN11" s="418"/>
      <c r="IO11" s="418"/>
      <c r="IP11" s="418"/>
      <c r="IQ11" s="418"/>
      <c r="IR11" s="24"/>
    </row>
    <row r="12" spans="1:252" ht="27.75" customHeight="1">
      <c r="A12" s="414"/>
      <c r="B12" s="414"/>
      <c r="C12" s="414"/>
      <c r="D12" s="414"/>
      <c r="E12" s="188" t="s">
        <v>204</v>
      </c>
      <c r="F12" s="189"/>
      <c r="G12" s="189"/>
      <c r="H12"/>
      <c r="I12"/>
      <c r="J12" s="414"/>
      <c r="K12" s="414"/>
      <c r="L12" s="414"/>
      <c r="M12" s="414"/>
      <c r="IR12"/>
    </row>
    <row r="13" spans="1:252" ht="22.5" customHeight="1">
      <c r="A13" s="414"/>
      <c r="B13" s="414"/>
      <c r="C13" s="414"/>
      <c r="D13" s="414"/>
      <c r="E13" s="414"/>
      <c r="F13" s="414"/>
      <c r="H13" s="414"/>
      <c r="I13" s="414"/>
      <c r="J13" s="414"/>
      <c r="K13" s="414"/>
      <c r="L13" s="414"/>
      <c r="M13" s="417"/>
      <c r="IR13"/>
    </row>
    <row r="14" spans="1:252" ht="22.5" customHeight="1">
      <c r="A14" s="414"/>
      <c r="B14" s="414"/>
      <c r="C14" s="414"/>
      <c r="D14" s="414"/>
      <c r="E14" s="414"/>
      <c r="F14" s="414"/>
      <c r="H14" s="414"/>
      <c r="I14" s="414"/>
      <c r="J14" s="414"/>
      <c r="K14" s="414"/>
      <c r="L14" s="414"/>
      <c r="M14" s="416"/>
      <c r="IR14"/>
    </row>
    <row r="15" spans="1:252" ht="22.5" customHeight="1">
      <c r="A15" s="414"/>
      <c r="B15" s="414"/>
      <c r="C15" s="414"/>
      <c r="D15" s="414"/>
      <c r="E15" s="414"/>
      <c r="F15" s="414"/>
      <c r="H15" s="414"/>
      <c r="I15" s="414"/>
      <c r="J15" s="414"/>
      <c r="K15" s="414"/>
      <c r="L15" s="414"/>
      <c r="M15" s="416"/>
      <c r="IR15"/>
    </row>
    <row r="16" spans="1:252" ht="22.5" customHeight="1">
      <c r="A16" s="414"/>
      <c r="E16" s="414"/>
      <c r="F16" s="414"/>
      <c r="H16" s="414"/>
      <c r="I16" s="414"/>
      <c r="J16" s="414"/>
      <c r="K16" s="414"/>
      <c r="L16" s="414"/>
      <c r="M16" s="416"/>
      <c r="IR16"/>
    </row>
    <row r="17" spans="1:252" ht="22.5" customHeight="1">
      <c r="A17" s="414"/>
      <c r="H17" s="414"/>
      <c r="I17" s="414"/>
      <c r="J17" s="414"/>
      <c r="K17" s="414"/>
      <c r="L17" s="414"/>
      <c r="M17" s="416"/>
      <c r="IR17"/>
    </row>
    <row r="18" spans="8:252" ht="22.5" customHeight="1">
      <c r="H18" s="414"/>
      <c r="I18" s="414"/>
      <c r="J18" s="414"/>
      <c r="K18" s="414"/>
      <c r="L18" s="414"/>
      <c r="M18" s="416"/>
      <c r="IR18"/>
    </row>
    <row r="19" spans="8:252" ht="22.5" customHeight="1">
      <c r="H19" s="414"/>
      <c r="I19" s="414"/>
      <c r="J19" s="414"/>
      <c r="K19" s="414"/>
      <c r="M19" s="416"/>
      <c r="IR19"/>
    </row>
    <row r="20" spans="1:252" ht="22.5" customHeight="1">
      <c r="A20"/>
      <c r="B20"/>
      <c r="C20"/>
      <c r="D20"/>
      <c r="E20"/>
      <c r="F20"/>
      <c r="G20"/>
      <c r="H20" s="414"/>
      <c r="M20" s="416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22.5" customHeight="1">
      <c r="A21"/>
      <c r="B21"/>
      <c r="C21"/>
      <c r="D21"/>
      <c r="E21"/>
      <c r="F21"/>
      <c r="G21"/>
      <c r="M21" s="416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22.5" customHeight="1">
      <c r="A22"/>
      <c r="B22"/>
      <c r="C22"/>
      <c r="D22"/>
      <c r="E22"/>
      <c r="F22"/>
      <c r="G22"/>
      <c r="M22" s="416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22.5" customHeight="1">
      <c r="A23"/>
      <c r="B23"/>
      <c r="C23"/>
      <c r="D23"/>
      <c r="E23"/>
      <c r="F23"/>
      <c r="G23"/>
      <c r="M23" s="416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22.5" customHeight="1">
      <c r="A24"/>
      <c r="B24"/>
      <c r="C24"/>
      <c r="D24"/>
      <c r="E24"/>
      <c r="F24"/>
      <c r="G24"/>
      <c r="M24" s="416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22.5" customHeight="1">
      <c r="A25"/>
      <c r="B25"/>
      <c r="C25"/>
      <c r="D25"/>
      <c r="E25"/>
      <c r="F25"/>
      <c r="G25"/>
      <c r="M25" s="416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22.5" customHeight="1">
      <c r="A26"/>
      <c r="B26"/>
      <c r="C26"/>
      <c r="D26"/>
      <c r="E26"/>
      <c r="F26"/>
      <c r="G26"/>
      <c r="M26" s="41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1:252" ht="22.5" customHeight="1">
      <c r="A27"/>
      <c r="B27"/>
      <c r="C27"/>
      <c r="D27"/>
      <c r="E27"/>
      <c r="F27"/>
      <c r="G27"/>
      <c r="M27" s="416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spans="1:252" ht="22.5" customHeight="1">
      <c r="A28"/>
      <c r="B28"/>
      <c r="C28"/>
      <c r="D28"/>
      <c r="E28"/>
      <c r="F28"/>
      <c r="G28"/>
      <c r="M28" s="416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  <row r="29" spans="1:252" ht="22.5" customHeight="1">
      <c r="A29"/>
      <c r="B29"/>
      <c r="C29"/>
      <c r="D29"/>
      <c r="E29"/>
      <c r="F29"/>
      <c r="G29"/>
      <c r="M29" s="416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</row>
  </sheetData>
  <sheetProtection formatCells="0" formatColumns="0" formatRows="0"/>
  <mergeCells count="15">
    <mergeCell ref="A2:L2"/>
    <mergeCell ref="K3:L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75" right="0.75" top="0.79" bottom="0.79" header="0.39" footer="0.39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showGridLines="0" showZeros="0" workbookViewId="0" topLeftCell="A1">
      <selection activeCell="E7" sqref="E7"/>
    </sheetView>
  </sheetViews>
  <sheetFormatPr defaultColWidth="9.00390625" defaultRowHeight="14.25"/>
  <cols>
    <col min="1" max="3" width="5.875" style="0" customWidth="1"/>
    <col min="5" max="5" width="14.875" style="0" customWidth="1"/>
    <col min="6" max="6" width="10.375" style="0" customWidth="1"/>
  </cols>
  <sheetData>
    <row r="1" ht="14.25" customHeight="1">
      <c r="K1" t="s">
        <v>205</v>
      </c>
    </row>
    <row r="2" spans="1:11" ht="27" customHeight="1">
      <c r="A2" s="49" t="s">
        <v>206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0:11" ht="14.25" customHeight="1">
      <c r="J3" s="252" t="s">
        <v>77</v>
      </c>
      <c r="K3" s="252"/>
    </row>
    <row r="4" spans="1:11" ht="33" customHeight="1">
      <c r="A4" s="248" t="s">
        <v>95</v>
      </c>
      <c r="B4" s="248"/>
      <c r="C4" s="248"/>
      <c r="D4" s="54" t="s">
        <v>189</v>
      </c>
      <c r="E4" s="54" t="s">
        <v>124</v>
      </c>
      <c r="F4" s="54" t="s">
        <v>112</v>
      </c>
      <c r="G4" s="54"/>
      <c r="H4" s="54"/>
      <c r="I4" s="54"/>
      <c r="J4" s="54"/>
      <c r="K4" s="54"/>
    </row>
    <row r="5" spans="1:11" ht="14.25" customHeight="1">
      <c r="A5" s="54" t="s">
        <v>98</v>
      </c>
      <c r="B5" s="54" t="s">
        <v>99</v>
      </c>
      <c r="C5" s="54" t="s">
        <v>100</v>
      </c>
      <c r="D5" s="54"/>
      <c r="E5" s="54"/>
      <c r="F5" s="54" t="s">
        <v>89</v>
      </c>
      <c r="G5" s="54" t="s">
        <v>207</v>
      </c>
      <c r="H5" s="54" t="s">
        <v>203</v>
      </c>
      <c r="I5" s="54" t="s">
        <v>208</v>
      </c>
      <c r="J5" s="54" t="s">
        <v>199</v>
      </c>
      <c r="K5" s="54" t="s">
        <v>209</v>
      </c>
    </row>
    <row r="6" spans="1:11" ht="32.2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1" ht="22.5" customHeight="1">
      <c r="A7" s="57"/>
      <c r="B7" s="57"/>
      <c r="C7" s="57"/>
      <c r="D7" s="57"/>
      <c r="E7" s="57"/>
      <c r="F7" s="396">
        <f aca="true" t="shared" si="0" ref="F7:F10">SUM(G7:K7)</f>
        <v>0</v>
      </c>
      <c r="G7" s="396">
        <v>0</v>
      </c>
      <c r="H7" s="396">
        <v>0</v>
      </c>
      <c r="I7" s="396">
        <v>0</v>
      </c>
      <c r="J7" s="396">
        <f>'个人家庭(政府预算)(2)'!J7</f>
        <v>0</v>
      </c>
      <c r="K7" s="398"/>
    </row>
    <row r="8" spans="1:11" ht="22.5" customHeight="1">
      <c r="A8" s="57"/>
      <c r="B8" s="57"/>
      <c r="C8" s="57"/>
      <c r="D8" s="57"/>
      <c r="E8" s="57"/>
      <c r="F8" s="396">
        <f t="shared" si="0"/>
        <v>0</v>
      </c>
      <c r="G8" s="396">
        <v>0</v>
      </c>
      <c r="H8" s="396">
        <v>0</v>
      </c>
      <c r="I8" s="396">
        <v>0</v>
      </c>
      <c r="J8" s="396">
        <f>'个人家庭(政府预算)(2)'!J8</f>
        <v>0</v>
      </c>
      <c r="K8" s="398"/>
    </row>
    <row r="9" spans="1:11" ht="22.5" customHeight="1">
      <c r="A9" s="57"/>
      <c r="B9" s="57"/>
      <c r="C9" s="57"/>
      <c r="D9" s="57"/>
      <c r="E9" s="57"/>
      <c r="F9" s="396">
        <f t="shared" si="0"/>
        <v>0</v>
      </c>
      <c r="G9" s="396">
        <v>0</v>
      </c>
      <c r="H9" s="396">
        <v>0</v>
      </c>
      <c r="I9" s="396">
        <v>0</v>
      </c>
      <c r="J9" s="396">
        <f>'个人家庭(政府预算)(2)'!J9</f>
        <v>0</v>
      </c>
      <c r="K9" s="398"/>
    </row>
    <row r="10" spans="1:11" s="24" customFormat="1" ht="22.5" customHeight="1">
      <c r="A10" s="57"/>
      <c r="B10" s="57"/>
      <c r="C10" s="57"/>
      <c r="D10" s="397"/>
      <c r="E10" s="57"/>
      <c r="F10" s="396">
        <f t="shared" si="0"/>
        <v>0</v>
      </c>
      <c r="G10" s="396">
        <f>'个人家庭(政府预算)(2)'!G10</f>
        <v>0</v>
      </c>
      <c r="H10" s="396">
        <f>'个人家庭(政府预算)(2)'!H10</f>
        <v>0</v>
      </c>
      <c r="I10" s="396">
        <f>'个人家庭(政府预算)(2)'!I10</f>
        <v>0</v>
      </c>
      <c r="J10" s="396">
        <f>'个人家庭(政府预算)(2)'!J10</f>
        <v>0</v>
      </c>
      <c r="K10" s="399">
        <f>'个人家庭(政府预算)(2)'!K10</f>
        <v>0</v>
      </c>
    </row>
    <row r="11" spans="2:4" ht="23.25" customHeight="1">
      <c r="B11" s="188" t="s">
        <v>204</v>
      </c>
      <c r="C11" s="189"/>
      <c r="D11" s="189"/>
    </row>
  </sheetData>
  <sheetProtection formatCells="0" formatColumns="0" formatRows="0"/>
  <mergeCells count="15">
    <mergeCell ref="A2:K2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75" right="0.75" top="0.79" bottom="0.79" header="0.39" footer="0.39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 topLeftCell="A1">
      <selection activeCell="H28" sqref="H28"/>
    </sheetView>
  </sheetViews>
  <sheetFormatPr defaultColWidth="9.00390625" defaultRowHeight="14.25"/>
  <cols>
    <col min="1" max="1" width="37.00390625" style="0" bestFit="1" customWidth="1"/>
    <col min="2" max="2" width="15.50390625" style="0" customWidth="1"/>
    <col min="3" max="3" width="24.00390625" style="0" bestFit="1" customWidth="1"/>
    <col min="4" max="6" width="13.875" style="0" customWidth="1"/>
  </cols>
  <sheetData>
    <row r="1" spans="1:6" ht="20.25" customHeight="1">
      <c r="A1" s="378"/>
      <c r="B1" s="379"/>
      <c r="C1" s="379"/>
      <c r="D1" s="379"/>
      <c r="E1" s="379"/>
      <c r="F1" s="380" t="s">
        <v>210</v>
      </c>
    </row>
    <row r="2" spans="1:6" ht="24" customHeight="1">
      <c r="A2" s="381" t="s">
        <v>211</v>
      </c>
      <c r="B2" s="381"/>
      <c r="C2" s="381"/>
      <c r="D2" s="381"/>
      <c r="E2" s="381"/>
      <c r="F2" s="381"/>
    </row>
    <row r="3" spans="1:6" ht="14.25" customHeight="1">
      <c r="A3" s="382" t="str">
        <f>'部门收支总表'!A3</f>
        <v>部门:群众团体事务</v>
      </c>
      <c r="B3" s="382"/>
      <c r="C3" s="382"/>
      <c r="D3" s="383"/>
      <c r="E3" s="383"/>
      <c r="F3" s="384" t="s">
        <v>2</v>
      </c>
    </row>
    <row r="4" spans="1:6" ht="17.25" customHeight="1">
      <c r="A4" s="385" t="s">
        <v>3</v>
      </c>
      <c r="B4" s="385"/>
      <c r="C4" s="385" t="s">
        <v>4</v>
      </c>
      <c r="D4" s="385"/>
      <c r="E4" s="385"/>
      <c r="F4" s="385"/>
    </row>
    <row r="5" spans="1:6" ht="17.25" customHeight="1">
      <c r="A5" s="386" t="s">
        <v>5</v>
      </c>
      <c r="B5" s="386" t="s">
        <v>6</v>
      </c>
      <c r="C5" s="387" t="s">
        <v>5</v>
      </c>
      <c r="D5" s="386" t="s">
        <v>80</v>
      </c>
      <c r="E5" s="387" t="s">
        <v>212</v>
      </c>
      <c r="F5" s="386" t="s">
        <v>213</v>
      </c>
    </row>
    <row r="6" spans="1:6" s="24" customFormat="1" ht="15" customHeight="1">
      <c r="A6" s="388" t="s">
        <v>214</v>
      </c>
      <c r="B6" s="389">
        <v>44.7</v>
      </c>
      <c r="C6" s="388" t="s">
        <v>11</v>
      </c>
      <c r="D6" s="250">
        <v>44.7</v>
      </c>
      <c r="E6" s="390">
        <v>44.7</v>
      </c>
      <c r="F6" s="390"/>
    </row>
    <row r="7" spans="1:6" s="24" customFormat="1" ht="15" customHeight="1">
      <c r="A7" s="388" t="s">
        <v>215</v>
      </c>
      <c r="B7" s="389">
        <v>44.7</v>
      </c>
      <c r="C7" s="391" t="s">
        <v>15</v>
      </c>
      <c r="D7" s="250">
        <f aca="true" t="shared" si="0" ref="D7:D25">E7+F7</f>
        <v>0</v>
      </c>
      <c r="E7" s="390"/>
      <c r="F7" s="390"/>
    </row>
    <row r="8" spans="1:6" s="24" customFormat="1" ht="15" customHeight="1">
      <c r="A8" s="388" t="s">
        <v>18</v>
      </c>
      <c r="B8" s="389">
        <f>'专户'!F8</f>
        <v>0</v>
      </c>
      <c r="C8" s="388" t="s">
        <v>19</v>
      </c>
      <c r="D8" s="250">
        <f t="shared" si="0"/>
        <v>0</v>
      </c>
      <c r="E8" s="390"/>
      <c r="F8" s="390"/>
    </row>
    <row r="9" spans="1:6" s="24" customFormat="1" ht="15" customHeight="1">
      <c r="A9" s="388" t="s">
        <v>216</v>
      </c>
      <c r="B9" s="389">
        <f>'政府性基金'!F8</f>
        <v>0</v>
      </c>
      <c r="C9" s="388" t="s">
        <v>23</v>
      </c>
      <c r="D9" s="250">
        <f t="shared" si="0"/>
        <v>0</v>
      </c>
      <c r="E9" s="390"/>
      <c r="F9" s="390"/>
    </row>
    <row r="10" spans="1:6" s="24" customFormat="1" ht="15" customHeight="1">
      <c r="A10" s="388"/>
      <c r="B10" s="389"/>
      <c r="C10" s="388" t="s">
        <v>27</v>
      </c>
      <c r="D10" s="250">
        <f t="shared" si="0"/>
        <v>0</v>
      </c>
      <c r="E10" s="390"/>
      <c r="F10" s="390">
        <f>B9</f>
        <v>0</v>
      </c>
    </row>
    <row r="11" spans="1:6" s="24" customFormat="1" ht="15" customHeight="1">
      <c r="A11" s="388"/>
      <c r="B11" s="389"/>
      <c r="C11" s="388" t="s">
        <v>31</v>
      </c>
      <c r="D11" s="250">
        <f t="shared" si="0"/>
        <v>0</v>
      </c>
      <c r="E11" s="390"/>
      <c r="F11" s="390"/>
    </row>
    <row r="12" spans="1:6" s="24" customFormat="1" ht="15" customHeight="1">
      <c r="A12" s="388"/>
      <c r="B12" s="389"/>
      <c r="C12" s="388" t="s">
        <v>35</v>
      </c>
      <c r="D12" s="250">
        <f t="shared" si="0"/>
        <v>0</v>
      </c>
      <c r="E12" s="390"/>
      <c r="F12" s="390"/>
    </row>
    <row r="13" spans="1:6" s="24" customFormat="1" ht="15" customHeight="1">
      <c r="A13" s="388"/>
      <c r="B13" s="389"/>
      <c r="C13" s="388" t="s">
        <v>39</v>
      </c>
      <c r="D13" s="250">
        <f t="shared" si="0"/>
        <v>0</v>
      </c>
      <c r="E13" s="390"/>
      <c r="F13" s="390"/>
    </row>
    <row r="14" spans="1:6" s="24" customFormat="1" ht="15" customHeight="1">
      <c r="A14" s="392"/>
      <c r="B14" s="389"/>
      <c r="C14" s="388" t="s">
        <v>43</v>
      </c>
      <c r="D14" s="250">
        <f t="shared" si="0"/>
        <v>0</v>
      </c>
      <c r="E14" s="390"/>
      <c r="F14" s="390"/>
    </row>
    <row r="15" spans="1:6" s="24" customFormat="1" ht="15" customHeight="1">
      <c r="A15" s="388"/>
      <c r="B15" s="389"/>
      <c r="C15" s="388" t="s">
        <v>46</v>
      </c>
      <c r="D15" s="250">
        <f t="shared" si="0"/>
        <v>0</v>
      </c>
      <c r="E15" s="390"/>
      <c r="F15" s="390"/>
    </row>
    <row r="16" spans="1:6" s="24" customFormat="1" ht="15" customHeight="1">
      <c r="A16" s="388"/>
      <c r="B16" s="389"/>
      <c r="C16" s="388" t="s">
        <v>49</v>
      </c>
      <c r="D16" s="250">
        <f t="shared" si="0"/>
        <v>0</v>
      </c>
      <c r="E16" s="390"/>
      <c r="F16" s="390"/>
    </row>
    <row r="17" spans="1:6" s="24" customFormat="1" ht="15" customHeight="1">
      <c r="A17" s="388"/>
      <c r="B17" s="389"/>
      <c r="C17" s="388" t="s">
        <v>52</v>
      </c>
      <c r="D17" s="250">
        <f t="shared" si="0"/>
        <v>0</v>
      </c>
      <c r="E17" s="390"/>
      <c r="F17" s="390"/>
    </row>
    <row r="18" spans="1:6" s="24" customFormat="1" ht="15" customHeight="1">
      <c r="A18" s="388"/>
      <c r="B18" s="389"/>
      <c r="C18" s="393" t="s">
        <v>55</v>
      </c>
      <c r="D18" s="250">
        <f t="shared" si="0"/>
        <v>0</v>
      </c>
      <c r="E18" s="390"/>
      <c r="F18" s="390"/>
    </row>
    <row r="19" spans="1:6" s="24" customFormat="1" ht="15" customHeight="1">
      <c r="A19" s="388"/>
      <c r="B19" s="389"/>
      <c r="C19" s="393" t="s">
        <v>58</v>
      </c>
      <c r="D19" s="250">
        <f t="shared" si="0"/>
        <v>0</v>
      </c>
      <c r="E19" s="390"/>
      <c r="F19" s="390"/>
    </row>
    <row r="20" spans="1:6" s="24" customFormat="1" ht="15" customHeight="1">
      <c r="A20" s="388"/>
      <c r="B20" s="389"/>
      <c r="C20" s="393" t="s">
        <v>61</v>
      </c>
      <c r="D20" s="250">
        <f t="shared" si="0"/>
        <v>0</v>
      </c>
      <c r="E20" s="390"/>
      <c r="F20" s="390"/>
    </row>
    <row r="21" spans="1:6" s="24" customFormat="1" ht="15" customHeight="1">
      <c r="A21" s="388"/>
      <c r="B21" s="389"/>
      <c r="C21" s="393" t="s">
        <v>64</v>
      </c>
      <c r="D21" s="250">
        <f t="shared" si="0"/>
        <v>0</v>
      </c>
      <c r="E21" s="390"/>
      <c r="F21" s="390"/>
    </row>
    <row r="22" spans="1:6" s="24" customFormat="1" ht="15" customHeight="1">
      <c r="A22" s="388"/>
      <c r="B22" s="389"/>
      <c r="C22" s="393" t="s">
        <v>65</v>
      </c>
      <c r="D22" s="250">
        <f t="shared" si="0"/>
        <v>0</v>
      </c>
      <c r="E22" s="390"/>
      <c r="F22" s="390"/>
    </row>
    <row r="23" spans="1:6" s="24" customFormat="1" ht="15" customHeight="1">
      <c r="A23" s="388"/>
      <c r="B23" s="389"/>
      <c r="C23" s="393" t="s">
        <v>66</v>
      </c>
      <c r="D23" s="250">
        <f t="shared" si="0"/>
        <v>0</v>
      </c>
      <c r="E23" s="390"/>
      <c r="F23" s="390"/>
    </row>
    <row r="24" spans="1:6" s="24" customFormat="1" ht="15" customHeight="1">
      <c r="A24" s="388"/>
      <c r="B24" s="389"/>
      <c r="C24" s="393" t="s">
        <v>67</v>
      </c>
      <c r="D24" s="250">
        <f t="shared" si="0"/>
        <v>0</v>
      </c>
      <c r="E24" s="390"/>
      <c r="F24" s="390"/>
    </row>
    <row r="25" spans="1:6" s="24" customFormat="1" ht="15" customHeight="1">
      <c r="A25" s="388"/>
      <c r="B25" s="389"/>
      <c r="C25" s="393" t="s">
        <v>68</v>
      </c>
      <c r="D25" s="250">
        <f t="shared" si="0"/>
        <v>0</v>
      </c>
      <c r="E25" s="390"/>
      <c r="F25" s="390"/>
    </row>
    <row r="26" spans="1:6" s="24" customFormat="1" ht="15" customHeight="1">
      <c r="A26" s="394" t="s">
        <v>69</v>
      </c>
      <c r="B26" s="389">
        <f>B6+B9</f>
        <v>44.7</v>
      </c>
      <c r="C26" s="394" t="s">
        <v>70</v>
      </c>
      <c r="D26" s="250">
        <f>SUM(E26:F26)</f>
        <v>44.7</v>
      </c>
      <c r="E26" s="250">
        <f>SUM(E6:E25)</f>
        <v>44.7</v>
      </c>
      <c r="F26" s="250">
        <f>SUM(F6:F25)</f>
        <v>0</v>
      </c>
    </row>
    <row r="27" spans="1:6" ht="14.25" customHeight="1">
      <c r="A27" s="395"/>
      <c r="B27" s="395"/>
      <c r="C27" s="395"/>
      <c r="D27" s="395"/>
      <c r="E27" s="395"/>
      <c r="F27" s="395"/>
    </row>
  </sheetData>
  <sheetProtection formatCells="0" formatColumns="0" formatRows="0"/>
  <mergeCells count="3">
    <mergeCell ref="A2:F2"/>
    <mergeCell ref="A3:C3"/>
    <mergeCell ref="A27:F27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93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R20"/>
  <sheetViews>
    <sheetView showGridLines="0" showZeros="0" workbookViewId="0" topLeftCell="A1">
      <selection activeCell="K18" sqref="K18"/>
    </sheetView>
  </sheetViews>
  <sheetFormatPr defaultColWidth="6.875" defaultRowHeight="18.75" customHeight="1"/>
  <cols>
    <col min="1" max="2" width="5.375" style="332" customWidth="1"/>
    <col min="3" max="3" width="5.375" style="333" customWidth="1"/>
    <col min="4" max="4" width="7.625" style="334" customWidth="1"/>
    <col min="5" max="5" width="24.125" style="335" customWidth="1"/>
    <col min="6" max="13" width="8.625" style="336" customWidth="1"/>
    <col min="14" max="18" width="8.625" style="337" customWidth="1"/>
    <col min="19" max="19" width="8.625" style="338" customWidth="1"/>
    <col min="20" max="247" width="8.00390625" style="337" customWidth="1"/>
    <col min="248" max="252" width="6.875" style="338" customWidth="1"/>
    <col min="253" max="16384" width="6.875" style="338" customWidth="1"/>
  </cols>
  <sheetData>
    <row r="1" spans="1:252" ht="23.25" customHeight="1">
      <c r="A1" s="339"/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Q1" s="339"/>
      <c r="R1" s="339"/>
      <c r="S1" s="339" t="s">
        <v>217</v>
      </c>
      <c r="IN1"/>
      <c r="IO1"/>
      <c r="IP1"/>
      <c r="IQ1"/>
      <c r="IR1"/>
    </row>
    <row r="2" spans="1:252" ht="23.25" customHeight="1">
      <c r="A2" s="340" t="s">
        <v>218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IN2"/>
      <c r="IO2"/>
      <c r="IP2"/>
      <c r="IQ2"/>
      <c r="IR2"/>
    </row>
    <row r="3" spans="1:252" s="330" customFormat="1" ht="23.25" customHeight="1">
      <c r="A3" s="341"/>
      <c r="B3" s="341"/>
      <c r="C3" s="342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Q3" s="339"/>
      <c r="R3" s="339"/>
      <c r="S3" s="373" t="s">
        <v>77</v>
      </c>
      <c r="IN3"/>
      <c r="IO3"/>
      <c r="IP3"/>
      <c r="IQ3"/>
      <c r="IR3"/>
    </row>
    <row r="4" spans="1:252" s="330" customFormat="1" ht="23.25" customHeight="1">
      <c r="A4" s="343" t="s">
        <v>103</v>
      </c>
      <c r="B4" s="343"/>
      <c r="C4" s="343"/>
      <c r="D4" s="150" t="s">
        <v>78</v>
      </c>
      <c r="E4" s="150" t="s">
        <v>96</v>
      </c>
      <c r="F4" s="358" t="s">
        <v>219</v>
      </c>
      <c r="G4" s="344" t="s">
        <v>105</v>
      </c>
      <c r="H4" s="344"/>
      <c r="I4" s="344"/>
      <c r="J4" s="344"/>
      <c r="K4" s="344" t="s">
        <v>106</v>
      </c>
      <c r="L4" s="344"/>
      <c r="M4" s="344"/>
      <c r="N4" s="344"/>
      <c r="O4" s="344"/>
      <c r="P4" s="344"/>
      <c r="Q4" s="344"/>
      <c r="R4" s="344"/>
      <c r="S4" s="150" t="s">
        <v>109</v>
      </c>
      <c r="IN4"/>
      <c r="IO4"/>
      <c r="IP4"/>
      <c r="IQ4"/>
      <c r="IR4"/>
    </row>
    <row r="5" spans="1:252" s="330" customFormat="1" ht="23.25" customHeight="1">
      <c r="A5" s="150" t="s">
        <v>98</v>
      </c>
      <c r="B5" s="150" t="s">
        <v>99</v>
      </c>
      <c r="C5" s="58" t="s">
        <v>100</v>
      </c>
      <c r="D5" s="150"/>
      <c r="E5" s="150"/>
      <c r="F5" s="359"/>
      <c r="G5" s="150" t="s">
        <v>80</v>
      </c>
      <c r="H5" s="150" t="s">
        <v>110</v>
      </c>
      <c r="I5" s="150" t="s">
        <v>111</v>
      </c>
      <c r="J5" s="150" t="s">
        <v>112</v>
      </c>
      <c r="K5" s="150" t="s">
        <v>80</v>
      </c>
      <c r="L5" s="150" t="s">
        <v>113</v>
      </c>
      <c r="M5" s="150" t="s">
        <v>114</v>
      </c>
      <c r="N5" s="150" t="s">
        <v>115</v>
      </c>
      <c r="O5" s="150" t="s">
        <v>116</v>
      </c>
      <c r="P5" s="150" t="s">
        <v>117</v>
      </c>
      <c r="Q5" s="150" t="s">
        <v>118</v>
      </c>
      <c r="R5" s="150" t="s">
        <v>119</v>
      </c>
      <c r="S5" s="150"/>
      <c r="IN5"/>
      <c r="IO5"/>
      <c r="IP5"/>
      <c r="IQ5"/>
      <c r="IR5"/>
    </row>
    <row r="6" spans="1:252" ht="31.5" customHeight="1">
      <c r="A6" s="150"/>
      <c r="B6" s="150"/>
      <c r="C6" s="58"/>
      <c r="D6" s="150"/>
      <c r="E6" s="150"/>
      <c r="F6" s="36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IN6"/>
      <c r="IO6"/>
      <c r="IP6"/>
      <c r="IQ6"/>
      <c r="IR6"/>
    </row>
    <row r="7" spans="1:252" ht="23.25" customHeight="1">
      <c r="A7" s="346"/>
      <c r="B7" s="346"/>
      <c r="C7" s="346"/>
      <c r="D7" s="346"/>
      <c r="E7" s="346"/>
      <c r="F7" s="346">
        <v>1</v>
      </c>
      <c r="G7" s="346">
        <v>2</v>
      </c>
      <c r="H7" s="346">
        <v>3</v>
      </c>
      <c r="I7" s="346">
        <v>4</v>
      </c>
      <c r="J7" s="368">
        <v>5</v>
      </c>
      <c r="K7" s="368">
        <v>6</v>
      </c>
      <c r="L7" s="368">
        <v>7</v>
      </c>
      <c r="M7" s="368">
        <v>8</v>
      </c>
      <c r="N7" s="354">
        <v>9</v>
      </c>
      <c r="O7" s="354">
        <v>10</v>
      </c>
      <c r="P7" s="368">
        <v>11</v>
      </c>
      <c r="Q7" s="368">
        <v>12</v>
      </c>
      <c r="R7" s="368">
        <v>13</v>
      </c>
      <c r="S7" s="374">
        <v>14</v>
      </c>
      <c r="IN7"/>
      <c r="IO7"/>
      <c r="IP7"/>
      <c r="IQ7"/>
      <c r="IR7"/>
    </row>
    <row r="8" spans="1:19" ht="23.25" customHeight="1">
      <c r="A8" s="57"/>
      <c r="B8" s="57"/>
      <c r="C8" s="57"/>
      <c r="D8" s="57">
        <v>160</v>
      </c>
      <c r="E8" s="57" t="s">
        <v>120</v>
      </c>
      <c r="F8" s="361">
        <v>44.7</v>
      </c>
      <c r="G8" s="361">
        <v>38.7</v>
      </c>
      <c r="H8" s="361">
        <v>30.8</v>
      </c>
      <c r="I8" s="361">
        <v>7.9</v>
      </c>
      <c r="J8" s="361">
        <f aca="true" t="shared" si="0" ref="G8:S9">J9</f>
        <v>0</v>
      </c>
      <c r="K8" s="361">
        <f t="shared" si="0"/>
        <v>6</v>
      </c>
      <c r="L8" s="361">
        <v>6</v>
      </c>
      <c r="M8" s="361">
        <f t="shared" si="0"/>
        <v>0</v>
      </c>
      <c r="N8" s="361">
        <f t="shared" si="0"/>
        <v>0</v>
      </c>
      <c r="O8" s="361">
        <f t="shared" si="0"/>
        <v>0</v>
      </c>
      <c r="P8" s="361">
        <f t="shared" si="0"/>
        <v>0</v>
      </c>
      <c r="Q8" s="361">
        <f t="shared" si="0"/>
        <v>0</v>
      </c>
      <c r="R8" s="361">
        <f t="shared" si="0"/>
        <v>0</v>
      </c>
      <c r="S8" s="361">
        <f t="shared" si="0"/>
        <v>0</v>
      </c>
    </row>
    <row r="9" spans="1:19" ht="23.25" customHeight="1">
      <c r="A9" s="57" t="str">
        <f>'一般-工资福利'!A9</f>
        <v>201</v>
      </c>
      <c r="B9" s="57"/>
      <c r="C9" s="57"/>
      <c r="D9" s="57"/>
      <c r="E9" s="57" t="str">
        <f>'一般-工资福利'!E9</f>
        <v>一般公共服务支出</v>
      </c>
      <c r="F9" s="361">
        <v>44.7</v>
      </c>
      <c r="G9" s="361">
        <v>38.7</v>
      </c>
      <c r="H9" s="361">
        <f t="shared" si="0"/>
        <v>30.8</v>
      </c>
      <c r="I9" s="361">
        <v>7.9</v>
      </c>
      <c r="J9" s="361">
        <f t="shared" si="0"/>
        <v>0</v>
      </c>
      <c r="K9" s="361">
        <f t="shared" si="0"/>
        <v>6</v>
      </c>
      <c r="L9" s="361">
        <f t="shared" si="0"/>
        <v>6</v>
      </c>
      <c r="M9" s="361">
        <f t="shared" si="0"/>
        <v>0</v>
      </c>
      <c r="N9" s="361">
        <f t="shared" si="0"/>
        <v>0</v>
      </c>
      <c r="O9" s="361">
        <f t="shared" si="0"/>
        <v>0</v>
      </c>
      <c r="P9" s="361">
        <f t="shared" si="0"/>
        <v>0</v>
      </c>
      <c r="Q9" s="361">
        <f t="shared" si="0"/>
        <v>0</v>
      </c>
      <c r="R9" s="361">
        <f t="shared" si="0"/>
        <v>0</v>
      </c>
      <c r="S9" s="361">
        <f t="shared" si="0"/>
        <v>0</v>
      </c>
    </row>
    <row r="10" spans="1:19" ht="23.25" customHeight="1">
      <c r="A10" s="57" t="str">
        <f>'一般-工资福利'!A10</f>
        <v>201</v>
      </c>
      <c r="B10" s="57">
        <f>'一般-工资福利'!B10</f>
        <v>29</v>
      </c>
      <c r="C10" s="57"/>
      <c r="D10" s="57"/>
      <c r="E10" s="57" t="str">
        <f>'一般-工资福利'!E10</f>
        <v>群众团体事务</v>
      </c>
      <c r="F10" s="361">
        <v>44.7</v>
      </c>
      <c r="G10" s="361">
        <v>38.7</v>
      </c>
      <c r="H10" s="361">
        <f aca="true" t="shared" si="1" ref="G10:S10">H11+H12</f>
        <v>30.8</v>
      </c>
      <c r="I10" s="361">
        <v>7.9</v>
      </c>
      <c r="J10" s="361">
        <f t="shared" si="1"/>
        <v>0</v>
      </c>
      <c r="K10" s="361">
        <f t="shared" si="1"/>
        <v>6</v>
      </c>
      <c r="L10" s="361">
        <f t="shared" si="1"/>
        <v>6</v>
      </c>
      <c r="M10" s="361">
        <f t="shared" si="1"/>
        <v>0</v>
      </c>
      <c r="N10" s="361">
        <f t="shared" si="1"/>
        <v>0</v>
      </c>
      <c r="O10" s="361">
        <f t="shared" si="1"/>
        <v>0</v>
      </c>
      <c r="P10" s="361">
        <f t="shared" si="1"/>
        <v>0</v>
      </c>
      <c r="Q10" s="361">
        <f t="shared" si="1"/>
        <v>0</v>
      </c>
      <c r="R10" s="361">
        <f t="shared" si="1"/>
        <v>0</v>
      </c>
      <c r="S10" s="361">
        <f t="shared" si="1"/>
        <v>0</v>
      </c>
    </row>
    <row r="11" spans="1:252" s="331" customFormat="1" ht="23.25" customHeight="1">
      <c r="A11" s="57" t="str">
        <f>'一般-工资福利'!A11</f>
        <v>201</v>
      </c>
      <c r="B11" s="57" t="str">
        <f>'一般-工资福利'!B11</f>
        <v>29</v>
      </c>
      <c r="C11" s="57" t="str">
        <f>'一般-工资福利'!C11</f>
        <v>01</v>
      </c>
      <c r="D11" s="58">
        <f>'一般预算基本支出表'!D11</f>
        <v>0</v>
      </c>
      <c r="E11" s="57" t="str">
        <f>'一般-工资福利'!E11</f>
        <v>行政运行</v>
      </c>
      <c r="F11" s="361">
        <v>38.7</v>
      </c>
      <c r="G11" s="361">
        <v>38.7</v>
      </c>
      <c r="H11" s="362">
        <v>30.8</v>
      </c>
      <c r="I11" s="362">
        <v>7.9</v>
      </c>
      <c r="J11" s="362">
        <f>'一般预算基本支出表'!I11</f>
        <v>0</v>
      </c>
      <c r="K11" s="369">
        <f>SUM(L11:R11)</f>
        <v>0</v>
      </c>
      <c r="L11" s="370"/>
      <c r="M11" s="371"/>
      <c r="N11" s="371"/>
      <c r="O11" s="371"/>
      <c r="P11" s="371"/>
      <c r="Q11" s="371"/>
      <c r="R11" s="371"/>
      <c r="S11" s="375"/>
      <c r="T11" s="357"/>
      <c r="U11" s="357"/>
      <c r="V11" s="357"/>
      <c r="W11" s="357"/>
      <c r="X11" s="357"/>
      <c r="Y11" s="357"/>
      <c r="Z11" s="357"/>
      <c r="AA11" s="357"/>
      <c r="AB11" s="357"/>
      <c r="AC11" s="357"/>
      <c r="AD11" s="357"/>
      <c r="AE11" s="357"/>
      <c r="AF11" s="357"/>
      <c r="AG11" s="357"/>
      <c r="AH11" s="357"/>
      <c r="AI11" s="357"/>
      <c r="AJ11" s="357"/>
      <c r="AK11" s="357"/>
      <c r="AL11" s="357"/>
      <c r="AM11" s="357"/>
      <c r="AN11" s="357"/>
      <c r="AO11" s="357"/>
      <c r="AP11" s="357"/>
      <c r="AQ11" s="357"/>
      <c r="AR11" s="357"/>
      <c r="AS11" s="357"/>
      <c r="AT11" s="357"/>
      <c r="AU11" s="357"/>
      <c r="AV11" s="357"/>
      <c r="AW11" s="357"/>
      <c r="AX11" s="357"/>
      <c r="AY11" s="357"/>
      <c r="AZ11" s="357"/>
      <c r="BA11" s="357"/>
      <c r="BB11" s="357"/>
      <c r="BC11" s="357"/>
      <c r="BD11" s="357"/>
      <c r="BE11" s="357"/>
      <c r="BF11" s="357"/>
      <c r="BG11" s="357"/>
      <c r="BH11" s="357"/>
      <c r="BI11" s="357"/>
      <c r="BJ11" s="357"/>
      <c r="BK11" s="357"/>
      <c r="BL11" s="357"/>
      <c r="BM11" s="357"/>
      <c r="BN11" s="357"/>
      <c r="BO11" s="357"/>
      <c r="BP11" s="357"/>
      <c r="BQ11" s="357"/>
      <c r="BR11" s="357"/>
      <c r="BS11" s="357"/>
      <c r="BT11" s="357"/>
      <c r="BU11" s="357"/>
      <c r="BV11" s="357"/>
      <c r="BW11" s="357"/>
      <c r="BX11" s="357"/>
      <c r="BY11" s="357"/>
      <c r="BZ11" s="357"/>
      <c r="CA11" s="357"/>
      <c r="CB11" s="357"/>
      <c r="CC11" s="357"/>
      <c r="CD11" s="357"/>
      <c r="CE11" s="357"/>
      <c r="CF11" s="357"/>
      <c r="CG11" s="357"/>
      <c r="CH11" s="357"/>
      <c r="CI11" s="357"/>
      <c r="CJ11" s="357"/>
      <c r="CK11" s="357"/>
      <c r="CL11" s="357"/>
      <c r="CM11" s="357"/>
      <c r="CN11" s="357"/>
      <c r="CO11" s="357"/>
      <c r="CP11" s="357"/>
      <c r="CQ11" s="357"/>
      <c r="CR11" s="357"/>
      <c r="CS11" s="357"/>
      <c r="CT11" s="357"/>
      <c r="CU11" s="357"/>
      <c r="CV11" s="357"/>
      <c r="CW11" s="357"/>
      <c r="CX11" s="357"/>
      <c r="CY11" s="357"/>
      <c r="CZ11" s="357"/>
      <c r="DA11" s="357"/>
      <c r="DB11" s="357"/>
      <c r="DC11" s="357"/>
      <c r="DD11" s="357"/>
      <c r="DE11" s="357"/>
      <c r="DF11" s="357"/>
      <c r="DG11" s="357"/>
      <c r="DH11" s="357"/>
      <c r="DI11" s="357"/>
      <c r="DJ11" s="357"/>
      <c r="DK11" s="357"/>
      <c r="DL11" s="357"/>
      <c r="DM11" s="357"/>
      <c r="DN11" s="357"/>
      <c r="DO11" s="357"/>
      <c r="DP11" s="357"/>
      <c r="DQ11" s="357"/>
      <c r="DR11" s="357"/>
      <c r="DS11" s="357"/>
      <c r="DT11" s="357"/>
      <c r="DU11" s="357"/>
      <c r="DV11" s="357"/>
      <c r="DW11" s="357"/>
      <c r="DX11" s="357"/>
      <c r="DY11" s="357"/>
      <c r="DZ11" s="357"/>
      <c r="EA11" s="357"/>
      <c r="EB11" s="357"/>
      <c r="EC11" s="357"/>
      <c r="ED11" s="357"/>
      <c r="EE11" s="357"/>
      <c r="EF11" s="357"/>
      <c r="EG11" s="357"/>
      <c r="EH11" s="357"/>
      <c r="EI11" s="357"/>
      <c r="EJ11" s="357"/>
      <c r="EK11" s="357"/>
      <c r="EL11" s="357"/>
      <c r="EM11" s="357"/>
      <c r="EN11" s="357"/>
      <c r="EO11" s="357"/>
      <c r="EP11" s="357"/>
      <c r="EQ11" s="357"/>
      <c r="ER11" s="357"/>
      <c r="ES11" s="357"/>
      <c r="ET11" s="357"/>
      <c r="EU11" s="357"/>
      <c r="EV11" s="357"/>
      <c r="EW11" s="357"/>
      <c r="EX11" s="357"/>
      <c r="EY11" s="357"/>
      <c r="EZ11" s="357"/>
      <c r="FA11" s="357"/>
      <c r="FB11" s="357"/>
      <c r="FC11" s="357"/>
      <c r="FD11" s="357"/>
      <c r="FE11" s="357"/>
      <c r="FF11" s="357"/>
      <c r="FG11" s="357"/>
      <c r="FH11" s="357"/>
      <c r="FI11" s="357"/>
      <c r="FJ11" s="357"/>
      <c r="FK11" s="357"/>
      <c r="FL11" s="357"/>
      <c r="FM11" s="357"/>
      <c r="FN11" s="357"/>
      <c r="FO11" s="357"/>
      <c r="FP11" s="357"/>
      <c r="FQ11" s="357"/>
      <c r="FR11" s="357"/>
      <c r="FS11" s="357"/>
      <c r="FT11" s="357"/>
      <c r="FU11" s="357"/>
      <c r="FV11" s="357"/>
      <c r="FW11" s="357"/>
      <c r="FX11" s="357"/>
      <c r="FY11" s="357"/>
      <c r="FZ11" s="357"/>
      <c r="GA11" s="357"/>
      <c r="GB11" s="357"/>
      <c r="GC11" s="357"/>
      <c r="GD11" s="357"/>
      <c r="GE11" s="357"/>
      <c r="GF11" s="357"/>
      <c r="GG11" s="357"/>
      <c r="GH11" s="357"/>
      <c r="GI11" s="357"/>
      <c r="GJ11" s="357"/>
      <c r="GK11" s="357"/>
      <c r="GL11" s="357"/>
      <c r="GM11" s="357"/>
      <c r="GN11" s="357"/>
      <c r="GO11" s="357"/>
      <c r="GP11" s="357"/>
      <c r="GQ11" s="357"/>
      <c r="GR11" s="357"/>
      <c r="GS11" s="357"/>
      <c r="GT11" s="357"/>
      <c r="GU11" s="357"/>
      <c r="GV11" s="357"/>
      <c r="GW11" s="357"/>
      <c r="GX11" s="357"/>
      <c r="GY11" s="357"/>
      <c r="GZ11" s="357"/>
      <c r="HA11" s="357"/>
      <c r="HB11" s="357"/>
      <c r="HC11" s="357"/>
      <c r="HD11" s="357"/>
      <c r="HE11" s="357"/>
      <c r="HF11" s="357"/>
      <c r="HG11" s="357"/>
      <c r="HH11" s="357"/>
      <c r="HI11" s="357"/>
      <c r="HJ11" s="357"/>
      <c r="HK11" s="357"/>
      <c r="HL11" s="357"/>
      <c r="HM11" s="357"/>
      <c r="HN11" s="357"/>
      <c r="HO11" s="357"/>
      <c r="HP11" s="357"/>
      <c r="HQ11" s="357"/>
      <c r="HR11" s="357"/>
      <c r="HS11" s="357"/>
      <c r="HT11" s="357"/>
      <c r="HU11" s="357"/>
      <c r="HV11" s="357"/>
      <c r="HW11" s="357"/>
      <c r="HX11" s="357"/>
      <c r="HY11" s="357"/>
      <c r="HZ11" s="357"/>
      <c r="IA11" s="357"/>
      <c r="IB11" s="357"/>
      <c r="IC11" s="357"/>
      <c r="ID11" s="357"/>
      <c r="IE11" s="357"/>
      <c r="IF11" s="357"/>
      <c r="IG11" s="357"/>
      <c r="IH11" s="357"/>
      <c r="II11" s="357"/>
      <c r="IJ11" s="357"/>
      <c r="IK11" s="357"/>
      <c r="IL11" s="357"/>
      <c r="IM11" s="357"/>
      <c r="IN11" s="24"/>
      <c r="IO11" s="24"/>
      <c r="IP11" s="24"/>
      <c r="IQ11" s="24"/>
      <c r="IR11" s="24"/>
    </row>
    <row r="12" spans="1:252" ht="29.25" customHeight="1">
      <c r="A12" s="363" t="str">
        <f>MID('项目明细表'!A7,1,3)</f>
        <v>201</v>
      </c>
      <c r="B12" s="363" t="str">
        <f>MID('项目明细表'!A7,4,2)</f>
        <v>29</v>
      </c>
      <c r="C12" s="363" t="str">
        <f>MID('项目明细表'!A7,6,2)</f>
        <v>99</v>
      </c>
      <c r="D12" s="364"/>
      <c r="E12" s="365" t="str">
        <f>'项目明细表'!B7</f>
        <v>其他群众团体事务支出</v>
      </c>
      <c r="F12" s="366">
        <f>K12</f>
        <v>6</v>
      </c>
      <c r="G12" s="367"/>
      <c r="H12" s="366"/>
      <c r="I12" s="366"/>
      <c r="J12" s="366"/>
      <c r="K12" s="366">
        <f>SUM(L12:R12)</f>
        <v>6</v>
      </c>
      <c r="L12" s="366">
        <v>6</v>
      </c>
      <c r="M12" s="372"/>
      <c r="N12" s="365"/>
      <c r="O12" s="365"/>
      <c r="P12" s="365"/>
      <c r="Q12" s="365"/>
      <c r="R12" s="365"/>
      <c r="S12" s="376"/>
      <c r="IN12"/>
      <c r="IO12"/>
      <c r="IP12"/>
      <c r="IQ12"/>
      <c r="IR12"/>
    </row>
    <row r="13" spans="1:252" ht="18.75" customHeight="1">
      <c r="A13" s="349"/>
      <c r="B13" s="349"/>
      <c r="C13" s="350"/>
      <c r="D13" s="351"/>
      <c r="E13" s="352"/>
      <c r="F13" s="353"/>
      <c r="H13" s="353"/>
      <c r="I13" s="353"/>
      <c r="J13" s="353"/>
      <c r="K13" s="353"/>
      <c r="L13" s="353"/>
      <c r="M13" s="353"/>
      <c r="N13" s="357"/>
      <c r="O13" s="357"/>
      <c r="P13" s="357"/>
      <c r="Q13" s="357"/>
      <c r="R13" s="357"/>
      <c r="S13" s="377"/>
      <c r="IN13"/>
      <c r="IO13"/>
      <c r="IP13"/>
      <c r="IQ13"/>
      <c r="IR13"/>
    </row>
    <row r="14" spans="3:252" ht="18.75" customHeight="1">
      <c r="C14" s="350"/>
      <c r="D14" s="351"/>
      <c r="E14" s="352"/>
      <c r="F14" s="353"/>
      <c r="H14" s="353"/>
      <c r="I14" s="353"/>
      <c r="J14" s="353"/>
      <c r="K14" s="353"/>
      <c r="L14" s="353"/>
      <c r="M14" s="353"/>
      <c r="N14" s="357"/>
      <c r="O14" s="357"/>
      <c r="P14" s="357"/>
      <c r="Q14" s="357"/>
      <c r="R14" s="357"/>
      <c r="S14" s="377"/>
      <c r="IN14"/>
      <c r="IO14"/>
      <c r="IP14"/>
      <c r="IQ14"/>
      <c r="IR14"/>
    </row>
    <row r="15" spans="4:252" ht="18.75" customHeight="1">
      <c r="D15" s="351"/>
      <c r="E15" s="352"/>
      <c r="F15" s="353"/>
      <c r="H15" s="353"/>
      <c r="I15" s="353"/>
      <c r="J15" s="353"/>
      <c r="K15" s="353"/>
      <c r="L15" s="353"/>
      <c r="M15" s="353"/>
      <c r="N15" s="357"/>
      <c r="O15" s="357"/>
      <c r="P15" s="357"/>
      <c r="Q15" s="357"/>
      <c r="R15" s="357"/>
      <c r="IN15"/>
      <c r="IO15"/>
      <c r="IP15"/>
      <c r="IQ15"/>
      <c r="IR15"/>
    </row>
    <row r="16" spans="4:252" ht="18.75" customHeight="1">
      <c r="D16" s="351"/>
      <c r="E16" s="352"/>
      <c r="H16" s="353"/>
      <c r="I16" s="353"/>
      <c r="J16" s="353"/>
      <c r="K16" s="353"/>
      <c r="L16" s="353"/>
      <c r="M16" s="353"/>
      <c r="N16" s="357"/>
      <c r="O16" s="357"/>
      <c r="P16" s="357"/>
      <c r="Q16" s="357"/>
      <c r="R16" s="357"/>
      <c r="IN16"/>
      <c r="IO16"/>
      <c r="IP16"/>
      <c r="IQ16"/>
      <c r="IR16"/>
    </row>
    <row r="17" spans="4:252" ht="18.75" customHeight="1">
      <c r="D17" s="351"/>
      <c r="H17" s="353"/>
      <c r="I17" s="353"/>
      <c r="J17" s="353"/>
      <c r="K17" s="353"/>
      <c r="M17" s="353"/>
      <c r="N17" s="357"/>
      <c r="O17" s="357"/>
      <c r="P17" s="357"/>
      <c r="Q17" s="357"/>
      <c r="R17" s="357"/>
      <c r="IN17"/>
      <c r="IO17"/>
      <c r="IP17"/>
      <c r="IQ17"/>
      <c r="IR17"/>
    </row>
    <row r="18" spans="8:252" ht="18.75" customHeight="1">
      <c r="H18" s="353"/>
      <c r="I18" s="353"/>
      <c r="K18" s="353"/>
      <c r="M18" s="353"/>
      <c r="N18" s="357"/>
      <c r="O18" s="357"/>
      <c r="Q18" s="357"/>
      <c r="R18" s="357"/>
      <c r="IN18"/>
      <c r="IO18"/>
      <c r="IP18"/>
      <c r="IQ18"/>
      <c r="IR18"/>
    </row>
    <row r="19" spans="4:252" ht="18.75" customHeight="1">
      <c r="D19" s="351"/>
      <c r="H19" s="353"/>
      <c r="I19" s="353"/>
      <c r="K19" s="353"/>
      <c r="N19" s="357"/>
      <c r="O19" s="357"/>
      <c r="Q19" s="357"/>
      <c r="R19" s="357"/>
      <c r="IN19"/>
      <c r="IO19"/>
      <c r="IP19"/>
      <c r="IQ19"/>
      <c r="IR19"/>
    </row>
    <row r="20" spans="1:252" ht="18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 s="357"/>
      <c r="R20" s="357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</sheetData>
  <sheetProtection formatCells="0" formatColumns="0" formatRows="0"/>
  <mergeCells count="20">
    <mergeCell ref="A2:S2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72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H19"/>
  <sheetViews>
    <sheetView showGridLines="0" showZeros="0" workbookViewId="0" topLeftCell="A1">
      <selection activeCell="G15" sqref="G15"/>
    </sheetView>
  </sheetViews>
  <sheetFormatPr defaultColWidth="6.875" defaultRowHeight="18.75" customHeight="1"/>
  <cols>
    <col min="1" max="2" width="5.375" style="332" customWidth="1"/>
    <col min="3" max="3" width="5.375" style="333" customWidth="1"/>
    <col min="4" max="4" width="7.625" style="334" customWidth="1"/>
    <col min="5" max="5" width="24.125" style="335" customWidth="1"/>
    <col min="6" max="9" width="8.625" style="336" customWidth="1"/>
    <col min="10" max="237" width="8.00390625" style="337" customWidth="1"/>
    <col min="238" max="242" width="6.875" style="338" customWidth="1"/>
    <col min="243" max="16384" width="6.875" style="338" customWidth="1"/>
  </cols>
  <sheetData>
    <row r="1" spans="1:242" ht="23.25" customHeight="1">
      <c r="A1" s="339"/>
      <c r="B1" s="339"/>
      <c r="C1" s="339"/>
      <c r="D1" s="339"/>
      <c r="E1" s="339"/>
      <c r="F1" s="339"/>
      <c r="G1" s="339"/>
      <c r="H1" s="339"/>
      <c r="I1" s="339" t="s">
        <v>220</v>
      </c>
      <c r="ID1"/>
      <c r="IE1"/>
      <c r="IF1"/>
      <c r="IG1"/>
      <c r="IH1"/>
    </row>
    <row r="2" spans="1:242" ht="23.25" customHeight="1">
      <c r="A2" s="340" t="s">
        <v>221</v>
      </c>
      <c r="B2" s="340"/>
      <c r="C2" s="340"/>
      <c r="D2" s="340"/>
      <c r="E2" s="340"/>
      <c r="F2" s="340"/>
      <c r="G2" s="340"/>
      <c r="H2" s="340"/>
      <c r="I2" s="340"/>
      <c r="ID2"/>
      <c r="IE2"/>
      <c r="IF2"/>
      <c r="IG2"/>
      <c r="IH2"/>
    </row>
    <row r="3" spans="1:242" s="330" customFormat="1" ht="23.25" customHeight="1">
      <c r="A3" s="341"/>
      <c r="B3" s="341"/>
      <c r="C3" s="342"/>
      <c r="D3" s="339"/>
      <c r="E3" s="339"/>
      <c r="F3" s="339"/>
      <c r="G3" s="339"/>
      <c r="H3" s="339"/>
      <c r="I3" s="339" t="s">
        <v>77</v>
      </c>
      <c r="ID3"/>
      <c r="IE3"/>
      <c r="IF3"/>
      <c r="IG3"/>
      <c r="IH3"/>
    </row>
    <row r="4" spans="1:242" s="330" customFormat="1" ht="23.25" customHeight="1">
      <c r="A4" s="343" t="s">
        <v>103</v>
      </c>
      <c r="B4" s="343"/>
      <c r="C4" s="343"/>
      <c r="D4" s="150" t="s">
        <v>78</v>
      </c>
      <c r="E4" s="150" t="s">
        <v>96</v>
      </c>
      <c r="F4" s="344" t="s">
        <v>105</v>
      </c>
      <c r="G4" s="344"/>
      <c r="H4" s="344"/>
      <c r="I4" s="344"/>
      <c r="ID4"/>
      <c r="IE4"/>
      <c r="IF4"/>
      <c r="IG4"/>
      <c r="IH4"/>
    </row>
    <row r="5" spans="1:242" s="330" customFormat="1" ht="23.25" customHeight="1">
      <c r="A5" s="150" t="s">
        <v>98</v>
      </c>
      <c r="B5" s="150" t="s">
        <v>99</v>
      </c>
      <c r="C5" s="58" t="s">
        <v>100</v>
      </c>
      <c r="D5" s="150"/>
      <c r="E5" s="150"/>
      <c r="F5" s="150" t="s">
        <v>80</v>
      </c>
      <c r="G5" s="150" t="s">
        <v>110</v>
      </c>
      <c r="H5" s="150" t="s">
        <v>111</v>
      </c>
      <c r="I5" s="150" t="s">
        <v>112</v>
      </c>
      <c r="ID5"/>
      <c r="IE5"/>
      <c r="IF5"/>
      <c r="IG5"/>
      <c r="IH5"/>
    </row>
    <row r="6" spans="1:242" ht="31.5" customHeight="1">
      <c r="A6" s="150"/>
      <c r="B6" s="150"/>
      <c r="C6" s="58"/>
      <c r="D6" s="150"/>
      <c r="E6" s="150"/>
      <c r="F6" s="150"/>
      <c r="G6" s="150"/>
      <c r="H6" s="150"/>
      <c r="I6" s="150"/>
      <c r="ID6"/>
      <c r="IE6"/>
      <c r="IF6"/>
      <c r="IG6"/>
      <c r="IH6"/>
    </row>
    <row r="7" spans="1:242" ht="23.25" customHeight="1">
      <c r="A7" s="345"/>
      <c r="B7" s="345"/>
      <c r="C7" s="346"/>
      <c r="D7" s="346"/>
      <c r="E7" s="346"/>
      <c r="F7" s="346">
        <v>2</v>
      </c>
      <c r="G7" s="346">
        <v>3</v>
      </c>
      <c r="H7" s="345">
        <v>4</v>
      </c>
      <c r="I7" s="354">
        <v>5</v>
      </c>
      <c r="ID7"/>
      <c r="IE7"/>
      <c r="IF7"/>
      <c r="IG7"/>
      <c r="IH7"/>
    </row>
    <row r="8" spans="1:9" ht="23.25" customHeight="1">
      <c r="A8" s="57"/>
      <c r="B8" s="57"/>
      <c r="C8" s="57"/>
      <c r="D8" s="57">
        <v>160</v>
      </c>
      <c r="E8" s="57" t="s">
        <v>120</v>
      </c>
      <c r="F8" s="347">
        <f aca="true" t="shared" si="0" ref="F8:F10">F9</f>
        <v>38.7</v>
      </c>
      <c r="G8" s="347">
        <v>30.8</v>
      </c>
      <c r="H8" s="347">
        <v>7.9</v>
      </c>
      <c r="I8" s="355">
        <f aca="true" t="shared" si="1" ref="G8:I10">I9</f>
        <v>0</v>
      </c>
    </row>
    <row r="9" spans="1:9" ht="23.25" customHeight="1">
      <c r="A9" s="57" t="str">
        <f>'一般-工资福利'!A9</f>
        <v>201</v>
      </c>
      <c r="B9" s="57"/>
      <c r="C9" s="57"/>
      <c r="D9" s="57"/>
      <c r="E9" s="57" t="str">
        <f>'一般-工资福利'!E9</f>
        <v>一般公共服务支出</v>
      </c>
      <c r="F9" s="347">
        <f t="shared" si="0"/>
        <v>38.7</v>
      </c>
      <c r="G9" s="347">
        <f t="shared" si="1"/>
        <v>30.8</v>
      </c>
      <c r="H9" s="347">
        <f t="shared" si="1"/>
        <v>7.9</v>
      </c>
      <c r="I9" s="355">
        <f t="shared" si="1"/>
        <v>0</v>
      </c>
    </row>
    <row r="10" spans="1:9" ht="23.25" customHeight="1">
      <c r="A10" s="57" t="str">
        <f>'一般-工资福利'!A10</f>
        <v>201</v>
      </c>
      <c r="B10" s="57">
        <f>'一般-工资福利'!B10</f>
        <v>29</v>
      </c>
      <c r="C10" s="57"/>
      <c r="D10" s="57"/>
      <c r="E10" s="57" t="str">
        <f>'一般-工资福利'!E10</f>
        <v>群众团体事务</v>
      </c>
      <c r="F10" s="347">
        <f t="shared" si="0"/>
        <v>38.7</v>
      </c>
      <c r="G10" s="347">
        <f t="shared" si="1"/>
        <v>30.8</v>
      </c>
      <c r="H10" s="347">
        <f t="shared" si="1"/>
        <v>7.9</v>
      </c>
      <c r="I10" s="355">
        <f t="shared" si="1"/>
        <v>0</v>
      </c>
    </row>
    <row r="11" spans="1:242" s="331" customFormat="1" ht="23.25" customHeight="1">
      <c r="A11" s="57" t="str">
        <f>'一般-工资福利'!A11</f>
        <v>201</v>
      </c>
      <c r="B11" s="57" t="str">
        <f>'一般-工资福利'!B11</f>
        <v>29</v>
      </c>
      <c r="C11" s="57" t="str">
        <f>'一般-工资福利'!C11</f>
        <v>01</v>
      </c>
      <c r="D11" s="282"/>
      <c r="E11" s="57" t="str">
        <f>'一般-工资福利'!E11</f>
        <v>行政运行</v>
      </c>
      <c r="F11" s="348">
        <f>SUM(G11:I11)</f>
        <v>38.7</v>
      </c>
      <c r="G11" s="348">
        <v>30.8</v>
      </c>
      <c r="H11" s="348">
        <v>7.9</v>
      </c>
      <c r="I11" s="356">
        <f>'一般-个人和家庭'!F11</f>
        <v>0</v>
      </c>
      <c r="J11" s="357"/>
      <c r="K11" s="357"/>
      <c r="L11" s="357"/>
      <c r="M11" s="357"/>
      <c r="N11" s="357"/>
      <c r="O11" s="357"/>
      <c r="P11" s="357"/>
      <c r="Q11" s="357"/>
      <c r="R11" s="357"/>
      <c r="S11" s="357"/>
      <c r="T11" s="357"/>
      <c r="U11" s="357"/>
      <c r="V11" s="357"/>
      <c r="W11" s="357"/>
      <c r="X11" s="357"/>
      <c r="Y11" s="357"/>
      <c r="Z11" s="357"/>
      <c r="AA11" s="357"/>
      <c r="AB11" s="357"/>
      <c r="AC11" s="357"/>
      <c r="AD11" s="357"/>
      <c r="AE11" s="357"/>
      <c r="AF11" s="357"/>
      <c r="AG11" s="357"/>
      <c r="AH11" s="357"/>
      <c r="AI11" s="357"/>
      <c r="AJ11" s="357"/>
      <c r="AK11" s="357"/>
      <c r="AL11" s="357"/>
      <c r="AM11" s="357"/>
      <c r="AN11" s="357"/>
      <c r="AO11" s="357"/>
      <c r="AP11" s="357"/>
      <c r="AQ11" s="357"/>
      <c r="AR11" s="357"/>
      <c r="AS11" s="357"/>
      <c r="AT11" s="357"/>
      <c r="AU11" s="357"/>
      <c r="AV11" s="357"/>
      <c r="AW11" s="357"/>
      <c r="AX11" s="357"/>
      <c r="AY11" s="357"/>
      <c r="AZ11" s="357"/>
      <c r="BA11" s="357"/>
      <c r="BB11" s="357"/>
      <c r="BC11" s="357"/>
      <c r="BD11" s="357"/>
      <c r="BE11" s="357"/>
      <c r="BF11" s="357"/>
      <c r="BG11" s="357"/>
      <c r="BH11" s="357"/>
      <c r="BI11" s="357"/>
      <c r="BJ11" s="357"/>
      <c r="BK11" s="357"/>
      <c r="BL11" s="357"/>
      <c r="BM11" s="357"/>
      <c r="BN11" s="357"/>
      <c r="BO11" s="357"/>
      <c r="BP11" s="357"/>
      <c r="BQ11" s="357"/>
      <c r="BR11" s="357"/>
      <c r="BS11" s="357"/>
      <c r="BT11" s="357"/>
      <c r="BU11" s="357"/>
      <c r="BV11" s="357"/>
      <c r="BW11" s="357"/>
      <c r="BX11" s="357"/>
      <c r="BY11" s="357"/>
      <c r="BZ11" s="357"/>
      <c r="CA11" s="357"/>
      <c r="CB11" s="357"/>
      <c r="CC11" s="357"/>
      <c r="CD11" s="357"/>
      <c r="CE11" s="357"/>
      <c r="CF11" s="357"/>
      <c r="CG11" s="357"/>
      <c r="CH11" s="357"/>
      <c r="CI11" s="357"/>
      <c r="CJ11" s="357"/>
      <c r="CK11" s="357"/>
      <c r="CL11" s="357"/>
      <c r="CM11" s="357"/>
      <c r="CN11" s="357"/>
      <c r="CO11" s="357"/>
      <c r="CP11" s="357"/>
      <c r="CQ11" s="357"/>
      <c r="CR11" s="357"/>
      <c r="CS11" s="357"/>
      <c r="CT11" s="357"/>
      <c r="CU11" s="357"/>
      <c r="CV11" s="357"/>
      <c r="CW11" s="357"/>
      <c r="CX11" s="357"/>
      <c r="CY11" s="357"/>
      <c r="CZ11" s="357"/>
      <c r="DA11" s="357"/>
      <c r="DB11" s="357"/>
      <c r="DC11" s="357"/>
      <c r="DD11" s="357"/>
      <c r="DE11" s="357"/>
      <c r="DF11" s="357"/>
      <c r="DG11" s="357"/>
      <c r="DH11" s="357"/>
      <c r="DI11" s="357"/>
      <c r="DJ11" s="357"/>
      <c r="DK11" s="357"/>
      <c r="DL11" s="357"/>
      <c r="DM11" s="357"/>
      <c r="DN11" s="357"/>
      <c r="DO11" s="357"/>
      <c r="DP11" s="357"/>
      <c r="DQ11" s="357"/>
      <c r="DR11" s="357"/>
      <c r="DS11" s="357"/>
      <c r="DT11" s="357"/>
      <c r="DU11" s="357"/>
      <c r="DV11" s="357"/>
      <c r="DW11" s="357"/>
      <c r="DX11" s="357"/>
      <c r="DY11" s="357"/>
      <c r="DZ11" s="357"/>
      <c r="EA11" s="357"/>
      <c r="EB11" s="357"/>
      <c r="EC11" s="357"/>
      <c r="ED11" s="357"/>
      <c r="EE11" s="357"/>
      <c r="EF11" s="357"/>
      <c r="EG11" s="357"/>
      <c r="EH11" s="357"/>
      <c r="EI11" s="357"/>
      <c r="EJ11" s="357"/>
      <c r="EK11" s="357"/>
      <c r="EL11" s="357"/>
      <c r="EM11" s="357"/>
      <c r="EN11" s="357"/>
      <c r="EO11" s="357"/>
      <c r="EP11" s="357"/>
      <c r="EQ11" s="357"/>
      <c r="ER11" s="357"/>
      <c r="ES11" s="357"/>
      <c r="ET11" s="357"/>
      <c r="EU11" s="357"/>
      <c r="EV11" s="357"/>
      <c r="EW11" s="357"/>
      <c r="EX11" s="357"/>
      <c r="EY11" s="357"/>
      <c r="EZ11" s="357"/>
      <c r="FA11" s="357"/>
      <c r="FB11" s="357"/>
      <c r="FC11" s="357"/>
      <c r="FD11" s="357"/>
      <c r="FE11" s="357"/>
      <c r="FF11" s="357"/>
      <c r="FG11" s="357"/>
      <c r="FH11" s="357"/>
      <c r="FI11" s="357"/>
      <c r="FJ11" s="357"/>
      <c r="FK11" s="357"/>
      <c r="FL11" s="357"/>
      <c r="FM11" s="357"/>
      <c r="FN11" s="357"/>
      <c r="FO11" s="357"/>
      <c r="FP11" s="357"/>
      <c r="FQ11" s="357"/>
      <c r="FR11" s="357"/>
      <c r="FS11" s="357"/>
      <c r="FT11" s="357"/>
      <c r="FU11" s="357"/>
      <c r="FV11" s="357"/>
      <c r="FW11" s="357"/>
      <c r="FX11" s="357"/>
      <c r="FY11" s="357"/>
      <c r="FZ11" s="357"/>
      <c r="GA11" s="357"/>
      <c r="GB11" s="357"/>
      <c r="GC11" s="357"/>
      <c r="GD11" s="357"/>
      <c r="GE11" s="357"/>
      <c r="GF11" s="357"/>
      <c r="GG11" s="357"/>
      <c r="GH11" s="357"/>
      <c r="GI11" s="357"/>
      <c r="GJ11" s="357"/>
      <c r="GK11" s="357"/>
      <c r="GL11" s="357"/>
      <c r="GM11" s="357"/>
      <c r="GN11" s="357"/>
      <c r="GO11" s="357"/>
      <c r="GP11" s="357"/>
      <c r="GQ11" s="357"/>
      <c r="GR11" s="357"/>
      <c r="GS11" s="357"/>
      <c r="GT11" s="357"/>
      <c r="GU11" s="357"/>
      <c r="GV11" s="357"/>
      <c r="GW11" s="357"/>
      <c r="GX11" s="357"/>
      <c r="GY11" s="357"/>
      <c r="GZ11" s="357"/>
      <c r="HA11" s="357"/>
      <c r="HB11" s="357"/>
      <c r="HC11" s="357"/>
      <c r="HD11" s="357"/>
      <c r="HE11" s="357"/>
      <c r="HF11" s="357"/>
      <c r="HG11" s="357"/>
      <c r="HH11" s="357"/>
      <c r="HI11" s="357"/>
      <c r="HJ11" s="357"/>
      <c r="HK11" s="357"/>
      <c r="HL11" s="357"/>
      <c r="HM11" s="357"/>
      <c r="HN11" s="357"/>
      <c r="HO11" s="357"/>
      <c r="HP11" s="357"/>
      <c r="HQ11" s="357"/>
      <c r="HR11" s="357"/>
      <c r="HS11" s="357"/>
      <c r="HT11" s="357"/>
      <c r="HU11" s="357"/>
      <c r="HV11" s="357"/>
      <c r="HW11" s="357"/>
      <c r="HX11" s="357"/>
      <c r="HY11" s="357"/>
      <c r="HZ11" s="357"/>
      <c r="IA11" s="357"/>
      <c r="IB11" s="357"/>
      <c r="IC11" s="357"/>
      <c r="ID11" s="24"/>
      <c r="IE11" s="24"/>
      <c r="IF11" s="24"/>
      <c r="IG11" s="24"/>
      <c r="IH11" s="24"/>
    </row>
    <row r="12" spans="1:242" ht="29.25" customHeight="1">
      <c r="A12" s="349"/>
      <c r="B12" s="349"/>
      <c r="C12" s="350"/>
      <c r="D12" s="351"/>
      <c r="E12" s="352"/>
      <c r="G12" s="353"/>
      <c r="H12" s="353"/>
      <c r="I12" s="353"/>
      <c r="ID12"/>
      <c r="IE12"/>
      <c r="IF12"/>
      <c r="IG12"/>
      <c r="IH12"/>
    </row>
    <row r="13" spans="1:242" ht="18.75" customHeight="1">
      <c r="A13" s="349"/>
      <c r="B13" s="349"/>
      <c r="C13" s="350"/>
      <c r="D13" s="351"/>
      <c r="E13" s="352"/>
      <c r="G13" s="353"/>
      <c r="H13" s="353"/>
      <c r="I13" s="353"/>
      <c r="ID13"/>
      <c r="IE13"/>
      <c r="IF13"/>
      <c r="IG13"/>
      <c r="IH13"/>
    </row>
    <row r="14" spans="3:242" ht="18.75" customHeight="1">
      <c r="C14" s="350"/>
      <c r="D14" s="351"/>
      <c r="E14" s="352"/>
      <c r="G14" s="353"/>
      <c r="H14" s="353"/>
      <c r="I14" s="353"/>
      <c r="ID14"/>
      <c r="IE14"/>
      <c r="IF14"/>
      <c r="IG14"/>
      <c r="IH14"/>
    </row>
    <row r="15" spans="4:242" ht="18.75" customHeight="1">
      <c r="D15" s="351"/>
      <c r="E15" s="352"/>
      <c r="G15" s="353"/>
      <c r="H15" s="353"/>
      <c r="I15" s="353"/>
      <c r="ID15"/>
      <c r="IE15"/>
      <c r="IF15"/>
      <c r="IG15"/>
      <c r="IH15"/>
    </row>
    <row r="16" spans="4:242" ht="18.75" customHeight="1">
      <c r="D16" s="351"/>
      <c r="E16" s="352"/>
      <c r="G16" s="353"/>
      <c r="H16" s="353"/>
      <c r="I16" s="353"/>
      <c r="ID16"/>
      <c r="IE16"/>
      <c r="IF16"/>
      <c r="IG16"/>
      <c r="IH16"/>
    </row>
    <row r="17" spans="4:242" ht="18.75" customHeight="1">
      <c r="D17" s="351"/>
      <c r="G17" s="353"/>
      <c r="H17" s="353"/>
      <c r="I17" s="353"/>
      <c r="ID17"/>
      <c r="IE17"/>
      <c r="IF17"/>
      <c r="IG17"/>
      <c r="IH17"/>
    </row>
    <row r="18" spans="7:242" ht="18.75" customHeight="1">
      <c r="G18" s="353"/>
      <c r="H18" s="353"/>
      <c r="ID18"/>
      <c r="IE18"/>
      <c r="IF18"/>
      <c r="IG18"/>
      <c r="IH18"/>
    </row>
    <row r="19" spans="4:242" ht="18.75" customHeight="1">
      <c r="D19" s="351"/>
      <c r="G19" s="353"/>
      <c r="H19" s="353"/>
      <c r="ID19"/>
      <c r="IE19"/>
      <c r="IF19"/>
      <c r="IG19"/>
      <c r="IH19"/>
    </row>
  </sheetData>
  <sheetProtection formatCells="0" formatColumns="0" formatRows="0"/>
  <mergeCells count="10">
    <mergeCell ref="A2:I2"/>
    <mergeCell ref="A5:A6"/>
    <mergeCell ref="B5:B6"/>
    <mergeCell ref="C5:C6"/>
    <mergeCell ref="D4:D6"/>
    <mergeCell ref="E4:E6"/>
    <mergeCell ref="F5:F6"/>
    <mergeCell ref="G5:G6"/>
    <mergeCell ref="H5:H6"/>
    <mergeCell ref="I5:I6"/>
  </mergeCells>
  <printOptions horizontalCentered="1"/>
  <pageMargins left="0.75" right="0.75" top="0.79" bottom="0.79" header="0.39" footer="0.39"/>
  <pageSetup fitToHeight="1" fitToWidth="1" horizontalDpi="1200" verticalDpi="1200" orientation="landscape" paperSize="9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"/>
  <sheetViews>
    <sheetView showGridLines="0" showZeros="0" workbookViewId="0" topLeftCell="D1">
      <selection activeCell="M19" sqref="M19"/>
    </sheetView>
  </sheetViews>
  <sheetFormatPr defaultColWidth="6.75390625" defaultRowHeight="22.5" customHeight="1"/>
  <cols>
    <col min="1" max="3" width="3.625" style="301" customWidth="1"/>
    <col min="4" max="4" width="7.25390625" style="301" customWidth="1"/>
    <col min="5" max="5" width="19.50390625" style="301" customWidth="1"/>
    <col min="6" max="6" width="9.00390625" style="301" customWidth="1"/>
    <col min="7" max="7" width="8.50390625" style="301" customWidth="1"/>
    <col min="8" max="12" width="7.50390625" style="301" customWidth="1"/>
    <col min="13" max="13" width="7.50390625" style="302" customWidth="1"/>
    <col min="14" max="14" width="8.50390625" style="301" customWidth="1"/>
    <col min="15" max="23" width="7.50390625" style="301" customWidth="1"/>
    <col min="24" max="24" width="8.125" style="301" customWidth="1"/>
    <col min="25" max="27" width="7.50390625" style="301" customWidth="1"/>
    <col min="28" max="16384" width="6.75390625" style="301" customWidth="1"/>
  </cols>
  <sheetData>
    <row r="1" spans="2:28" ht="22.5" customHeight="1"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AA1" s="324" t="s">
        <v>222</v>
      </c>
      <c r="AB1" s="325"/>
    </row>
    <row r="2" spans="1:27" ht="22.5" customHeight="1">
      <c r="A2" s="304" t="s">
        <v>223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</row>
    <row r="3" spans="1:28" ht="22.5" customHeight="1">
      <c r="A3" s="305"/>
      <c r="B3" s="305"/>
      <c r="C3" s="305"/>
      <c r="D3" s="306"/>
      <c r="E3" s="306"/>
      <c r="F3" s="306"/>
      <c r="G3" s="306"/>
      <c r="H3" s="306"/>
      <c r="I3" s="306"/>
      <c r="J3" s="306"/>
      <c r="K3" s="306"/>
      <c r="L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Z3" s="326" t="s">
        <v>77</v>
      </c>
      <c r="AA3" s="326"/>
      <c r="AB3" s="327"/>
    </row>
    <row r="4" spans="1:27" ht="27" customHeight="1">
      <c r="A4" s="307" t="s">
        <v>95</v>
      </c>
      <c r="B4" s="307"/>
      <c r="C4" s="307"/>
      <c r="D4" s="308" t="s">
        <v>78</v>
      </c>
      <c r="E4" s="308" t="s">
        <v>96</v>
      </c>
      <c r="F4" s="308" t="s">
        <v>97</v>
      </c>
      <c r="G4" s="309" t="s">
        <v>137</v>
      </c>
      <c r="H4" s="309"/>
      <c r="I4" s="309"/>
      <c r="J4" s="309"/>
      <c r="K4" s="309"/>
      <c r="L4" s="309"/>
      <c r="M4" s="309"/>
      <c r="N4" s="309"/>
      <c r="O4" s="309" t="s">
        <v>138</v>
      </c>
      <c r="P4" s="309"/>
      <c r="Q4" s="309"/>
      <c r="R4" s="309"/>
      <c r="S4" s="309"/>
      <c r="T4" s="309"/>
      <c r="U4" s="309"/>
      <c r="V4" s="309"/>
      <c r="W4" s="321" t="s">
        <v>139</v>
      </c>
      <c r="X4" s="308" t="s">
        <v>140</v>
      </c>
      <c r="Y4" s="308"/>
      <c r="Z4" s="308"/>
      <c r="AA4" s="308"/>
    </row>
    <row r="5" spans="1:27" ht="27" customHeight="1">
      <c r="A5" s="308" t="s">
        <v>98</v>
      </c>
      <c r="B5" s="308" t="s">
        <v>99</v>
      </c>
      <c r="C5" s="308" t="s">
        <v>100</v>
      </c>
      <c r="D5" s="308"/>
      <c r="E5" s="308"/>
      <c r="F5" s="308"/>
      <c r="G5" s="308" t="s">
        <v>80</v>
      </c>
      <c r="H5" s="308" t="s">
        <v>141</v>
      </c>
      <c r="I5" s="308" t="s">
        <v>142</v>
      </c>
      <c r="J5" s="308" t="s">
        <v>143</v>
      </c>
      <c r="K5" s="308" t="s">
        <v>144</v>
      </c>
      <c r="L5" s="318" t="s">
        <v>145</v>
      </c>
      <c r="M5" s="308" t="s">
        <v>146</v>
      </c>
      <c r="N5" s="308" t="s">
        <v>147</v>
      </c>
      <c r="O5" s="308" t="s">
        <v>80</v>
      </c>
      <c r="P5" s="308" t="s">
        <v>148</v>
      </c>
      <c r="Q5" s="308" t="s">
        <v>149</v>
      </c>
      <c r="R5" s="308" t="s">
        <v>150</v>
      </c>
      <c r="S5" s="318" t="s">
        <v>151</v>
      </c>
      <c r="T5" s="308" t="s">
        <v>152</v>
      </c>
      <c r="U5" s="308" t="s">
        <v>153</v>
      </c>
      <c r="V5" s="308" t="s">
        <v>154</v>
      </c>
      <c r="W5" s="322"/>
      <c r="X5" s="308" t="s">
        <v>80</v>
      </c>
      <c r="Y5" s="308" t="s">
        <v>155</v>
      </c>
      <c r="Z5" s="308" t="s">
        <v>156</v>
      </c>
      <c r="AA5" s="308" t="s">
        <v>140</v>
      </c>
    </row>
    <row r="6" spans="1:27" ht="27" customHeight="1">
      <c r="A6" s="308"/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18"/>
      <c r="M6" s="308"/>
      <c r="N6" s="308"/>
      <c r="O6" s="308"/>
      <c r="P6" s="308"/>
      <c r="Q6" s="308"/>
      <c r="R6" s="308"/>
      <c r="S6" s="318"/>
      <c r="T6" s="308"/>
      <c r="U6" s="308"/>
      <c r="V6" s="308"/>
      <c r="W6" s="323"/>
      <c r="X6" s="308"/>
      <c r="Y6" s="308"/>
      <c r="Z6" s="308"/>
      <c r="AA6" s="308"/>
    </row>
    <row r="7" spans="1:27" ht="22.5" customHeight="1">
      <c r="A7" s="307" t="s">
        <v>157</v>
      </c>
      <c r="B7" s="307" t="s">
        <v>157</v>
      </c>
      <c r="C7" s="307" t="s">
        <v>157</v>
      </c>
      <c r="D7" s="307"/>
      <c r="E7" s="307"/>
      <c r="F7" s="307">
        <v>1</v>
      </c>
      <c r="G7" s="307">
        <v>2</v>
      </c>
      <c r="H7" s="307">
        <v>3</v>
      </c>
      <c r="I7" s="307">
        <v>4</v>
      </c>
      <c r="J7" s="307">
        <v>5</v>
      </c>
      <c r="K7" s="307">
        <v>6</v>
      </c>
      <c r="L7" s="307">
        <v>7</v>
      </c>
      <c r="M7" s="307">
        <v>8</v>
      </c>
      <c r="N7" s="307">
        <v>9</v>
      </c>
      <c r="O7" s="307">
        <v>10</v>
      </c>
      <c r="P7" s="307">
        <v>11</v>
      </c>
      <c r="Q7" s="307">
        <v>12</v>
      </c>
      <c r="R7" s="307">
        <v>13</v>
      </c>
      <c r="S7" s="307">
        <v>14</v>
      </c>
      <c r="T7" s="307">
        <v>15</v>
      </c>
      <c r="U7" s="307">
        <v>16</v>
      </c>
      <c r="V7" s="307">
        <v>17</v>
      </c>
      <c r="W7" s="307">
        <v>18</v>
      </c>
      <c r="X7" s="307">
        <v>19</v>
      </c>
      <c r="Y7" s="307">
        <v>20</v>
      </c>
      <c r="Z7" s="307">
        <v>21</v>
      </c>
      <c r="AA7" s="307">
        <v>22</v>
      </c>
    </row>
    <row r="8" spans="1:27" ht="22.5" customHeight="1">
      <c r="A8" s="310"/>
      <c r="B8" s="310"/>
      <c r="C8" s="311"/>
      <c r="D8" s="311" t="s">
        <v>224</v>
      </c>
      <c r="E8" s="310" t="s">
        <v>120</v>
      </c>
      <c r="F8" s="312">
        <f aca="true" t="shared" si="0" ref="F8:F11">G8+O8+W8+X8</f>
        <v>30.800000000000004</v>
      </c>
      <c r="G8" s="312">
        <f aca="true" t="shared" si="1" ref="G8:G11">SUM(H8:N8)</f>
        <v>22.6</v>
      </c>
      <c r="H8" s="313">
        <v>12.6</v>
      </c>
      <c r="I8" s="313">
        <f aca="true" t="shared" si="2" ref="I8:P9">I9</f>
        <v>0</v>
      </c>
      <c r="J8" s="313">
        <v>8.9</v>
      </c>
      <c r="K8" s="313">
        <f t="shared" si="2"/>
        <v>0</v>
      </c>
      <c r="L8" s="313">
        <f t="shared" si="2"/>
        <v>0</v>
      </c>
      <c r="M8" s="313">
        <v>1.1</v>
      </c>
      <c r="N8" s="313">
        <f t="shared" si="2"/>
        <v>0</v>
      </c>
      <c r="O8" s="312">
        <f aca="true" t="shared" si="3" ref="O8:O11">SUM(P8:V8)</f>
        <v>5.6</v>
      </c>
      <c r="P8" s="313">
        <v>3.8</v>
      </c>
      <c r="Q8" s="313">
        <v>1.8</v>
      </c>
      <c r="R8" s="313"/>
      <c r="S8" s="313">
        <f aca="true" t="shared" si="4" ref="Q8:AA10">S9</f>
        <v>0</v>
      </c>
      <c r="T8" s="313"/>
      <c r="U8" s="313">
        <f t="shared" si="4"/>
        <v>0</v>
      </c>
      <c r="V8" s="313">
        <f t="shared" si="4"/>
        <v>0</v>
      </c>
      <c r="W8" s="313">
        <v>2.6</v>
      </c>
      <c r="X8" s="313">
        <f t="shared" si="4"/>
        <v>0</v>
      </c>
      <c r="Y8" s="313">
        <f t="shared" si="4"/>
        <v>0</v>
      </c>
      <c r="Z8" s="313">
        <f t="shared" si="4"/>
        <v>0</v>
      </c>
      <c r="AA8" s="313">
        <f t="shared" si="4"/>
        <v>0</v>
      </c>
    </row>
    <row r="9" spans="1:27" ht="22.5" customHeight="1">
      <c r="A9" s="310" t="s">
        <v>225</v>
      </c>
      <c r="B9" s="310"/>
      <c r="C9" s="310"/>
      <c r="D9" s="310"/>
      <c r="E9" s="310" t="s">
        <v>226</v>
      </c>
      <c r="F9" s="312">
        <f t="shared" si="0"/>
        <v>30.800000000000004</v>
      </c>
      <c r="G9" s="312">
        <f t="shared" si="1"/>
        <v>22.6</v>
      </c>
      <c r="H9" s="313">
        <f aca="true" t="shared" si="5" ref="H8:H10">H10</f>
        <v>12.6</v>
      </c>
      <c r="I9" s="313">
        <f t="shared" si="2"/>
        <v>0</v>
      </c>
      <c r="J9" s="313">
        <f t="shared" si="2"/>
        <v>8.9</v>
      </c>
      <c r="K9" s="313">
        <f t="shared" si="2"/>
        <v>0</v>
      </c>
      <c r="L9" s="313">
        <f t="shared" si="2"/>
        <v>0</v>
      </c>
      <c r="M9" s="313">
        <f t="shared" si="2"/>
        <v>1.1</v>
      </c>
      <c r="N9" s="313">
        <f t="shared" si="2"/>
        <v>0</v>
      </c>
      <c r="O9" s="312">
        <f t="shared" si="3"/>
        <v>5.6</v>
      </c>
      <c r="P9" s="313">
        <f t="shared" si="2"/>
        <v>3.8</v>
      </c>
      <c r="Q9" s="313">
        <f t="shared" si="4"/>
        <v>1.8</v>
      </c>
      <c r="R9" s="313">
        <f t="shared" si="4"/>
        <v>0</v>
      </c>
      <c r="S9" s="313">
        <f t="shared" si="4"/>
        <v>0</v>
      </c>
      <c r="T9" s="313">
        <f t="shared" si="4"/>
        <v>0</v>
      </c>
      <c r="U9" s="313">
        <f t="shared" si="4"/>
        <v>0</v>
      </c>
      <c r="V9" s="313">
        <f t="shared" si="4"/>
        <v>0</v>
      </c>
      <c r="W9" s="313">
        <f t="shared" si="4"/>
        <v>2.6</v>
      </c>
      <c r="X9" s="313">
        <f t="shared" si="4"/>
        <v>0</v>
      </c>
      <c r="Y9" s="313">
        <f t="shared" si="4"/>
        <v>0</v>
      </c>
      <c r="Z9" s="313">
        <f t="shared" si="4"/>
        <v>0</v>
      </c>
      <c r="AA9" s="313">
        <f t="shared" si="4"/>
        <v>0</v>
      </c>
    </row>
    <row r="10" spans="1:27" ht="22.5" customHeight="1">
      <c r="A10" s="310" t="s">
        <v>225</v>
      </c>
      <c r="B10" s="310">
        <v>29</v>
      </c>
      <c r="C10" s="310"/>
      <c r="D10" s="310"/>
      <c r="E10" s="310" t="s">
        <v>120</v>
      </c>
      <c r="F10" s="312">
        <f t="shared" si="0"/>
        <v>30.800000000000004</v>
      </c>
      <c r="G10" s="312">
        <f t="shared" si="1"/>
        <v>22.6</v>
      </c>
      <c r="H10" s="313">
        <f t="shared" si="5"/>
        <v>12.6</v>
      </c>
      <c r="I10" s="313">
        <f aca="true" t="shared" si="6" ref="I10:P10">I11</f>
        <v>0</v>
      </c>
      <c r="J10" s="313">
        <f t="shared" si="6"/>
        <v>8.9</v>
      </c>
      <c r="K10" s="313">
        <f t="shared" si="6"/>
        <v>0</v>
      </c>
      <c r="L10" s="313">
        <f t="shared" si="6"/>
        <v>0</v>
      </c>
      <c r="M10" s="313">
        <f t="shared" si="6"/>
        <v>1.1</v>
      </c>
      <c r="N10" s="313">
        <f t="shared" si="6"/>
        <v>0</v>
      </c>
      <c r="O10" s="312">
        <f t="shared" si="3"/>
        <v>5.6</v>
      </c>
      <c r="P10" s="313">
        <f t="shared" si="6"/>
        <v>3.8</v>
      </c>
      <c r="Q10" s="313">
        <f t="shared" si="4"/>
        <v>1.8</v>
      </c>
      <c r="R10" s="313">
        <f t="shared" si="4"/>
        <v>0</v>
      </c>
      <c r="S10" s="313">
        <f t="shared" si="4"/>
        <v>0</v>
      </c>
      <c r="T10" s="313">
        <f t="shared" si="4"/>
        <v>0</v>
      </c>
      <c r="U10" s="313">
        <f t="shared" si="4"/>
        <v>0</v>
      </c>
      <c r="V10" s="313">
        <f t="shared" si="4"/>
        <v>0</v>
      </c>
      <c r="W10" s="313">
        <f t="shared" si="4"/>
        <v>2.6</v>
      </c>
      <c r="X10" s="313">
        <f t="shared" si="4"/>
        <v>0</v>
      </c>
      <c r="Y10" s="313">
        <f t="shared" si="4"/>
        <v>0</v>
      </c>
      <c r="Z10" s="313">
        <f t="shared" si="4"/>
        <v>0</v>
      </c>
      <c r="AA10" s="313">
        <f t="shared" si="4"/>
        <v>0</v>
      </c>
    </row>
    <row r="11" spans="1:256" s="24" customFormat="1" ht="26.25" customHeight="1">
      <c r="A11" s="314" t="s">
        <v>225</v>
      </c>
      <c r="B11" s="314" t="s">
        <v>227</v>
      </c>
      <c r="C11" s="314" t="s">
        <v>163</v>
      </c>
      <c r="D11" s="314"/>
      <c r="E11" s="315" t="s">
        <v>228</v>
      </c>
      <c r="F11" s="312">
        <f t="shared" si="0"/>
        <v>30.800000000000004</v>
      </c>
      <c r="G11" s="312">
        <f t="shared" si="1"/>
        <v>22.6</v>
      </c>
      <c r="H11" s="313">
        <v>12.6</v>
      </c>
      <c r="I11" s="313">
        <f aca="true" t="shared" si="7" ref="I11:L11">I12</f>
        <v>0</v>
      </c>
      <c r="J11" s="313">
        <v>8.9</v>
      </c>
      <c r="K11" s="313">
        <f t="shared" si="7"/>
        <v>0</v>
      </c>
      <c r="L11" s="313">
        <f t="shared" si="7"/>
        <v>0</v>
      </c>
      <c r="M11" s="313">
        <v>1.1</v>
      </c>
      <c r="N11" s="319"/>
      <c r="O11" s="312">
        <f t="shared" si="3"/>
        <v>5.6</v>
      </c>
      <c r="P11" s="313">
        <v>3.8</v>
      </c>
      <c r="Q11" s="313">
        <v>1.8</v>
      </c>
      <c r="R11" s="313"/>
      <c r="S11" s="313">
        <f>S12</f>
        <v>0</v>
      </c>
      <c r="T11" s="313"/>
      <c r="U11" s="319"/>
      <c r="V11" s="319"/>
      <c r="W11" s="319">
        <v>2.6</v>
      </c>
      <c r="X11" s="312">
        <f>SUM(Y11:AA11)</f>
        <v>0</v>
      </c>
      <c r="Y11" s="328"/>
      <c r="Z11" s="328"/>
      <c r="AA11" s="328"/>
      <c r="AB11" s="329"/>
      <c r="AC11" s="329"/>
      <c r="AD11" s="329"/>
      <c r="AE11" s="329"/>
      <c r="AF11" s="329"/>
      <c r="AG11" s="329"/>
      <c r="AH11" s="329"/>
      <c r="AI11" s="329"/>
      <c r="AJ11" s="329"/>
      <c r="AK11" s="329"/>
      <c r="AL11" s="329"/>
      <c r="AM11" s="329"/>
      <c r="AN11" s="329"/>
      <c r="AO11" s="329"/>
      <c r="AP11" s="329"/>
      <c r="AQ11" s="329"/>
      <c r="AR11" s="329"/>
      <c r="AS11" s="329"/>
      <c r="AT11" s="329"/>
      <c r="AU11" s="329"/>
      <c r="AV11" s="329"/>
      <c r="AW11" s="329"/>
      <c r="AX11" s="329"/>
      <c r="AY11" s="329"/>
      <c r="AZ11" s="329"/>
      <c r="BA11" s="329"/>
      <c r="BB11" s="329"/>
      <c r="BC11" s="329"/>
      <c r="BD11" s="329"/>
      <c r="BE11" s="329"/>
      <c r="BF11" s="329"/>
      <c r="BG11" s="329"/>
      <c r="BH11" s="329"/>
      <c r="BI11" s="329"/>
      <c r="BJ11" s="329"/>
      <c r="BK11" s="329"/>
      <c r="BL11" s="329"/>
      <c r="BM11" s="329"/>
      <c r="BN11" s="329"/>
      <c r="BO11" s="329"/>
      <c r="BP11" s="329"/>
      <c r="BQ11" s="329"/>
      <c r="BR11" s="329"/>
      <c r="BS11" s="329"/>
      <c r="BT11" s="329"/>
      <c r="BU11" s="329"/>
      <c r="BV11" s="329"/>
      <c r="BW11" s="329"/>
      <c r="BX11" s="329"/>
      <c r="BY11" s="329"/>
      <c r="BZ11" s="329"/>
      <c r="CA11" s="329"/>
      <c r="CB11" s="329"/>
      <c r="CC11" s="329"/>
      <c r="CD11" s="329"/>
      <c r="CE11" s="329"/>
      <c r="CF11" s="329"/>
      <c r="CG11" s="329"/>
      <c r="CH11" s="329"/>
      <c r="CI11" s="329"/>
      <c r="CJ11" s="329"/>
      <c r="CK11" s="329"/>
      <c r="CL11" s="329"/>
      <c r="CM11" s="329"/>
      <c r="CN11" s="329"/>
      <c r="CO11" s="329"/>
      <c r="CP11" s="329"/>
      <c r="CQ11" s="329"/>
      <c r="CR11" s="329"/>
      <c r="CS11" s="329"/>
      <c r="CT11" s="329"/>
      <c r="CU11" s="329"/>
      <c r="CV11" s="329"/>
      <c r="CW11" s="329"/>
      <c r="CX11" s="329"/>
      <c r="CY11" s="329"/>
      <c r="CZ11" s="329"/>
      <c r="DA11" s="329"/>
      <c r="DB11" s="329"/>
      <c r="DC11" s="329"/>
      <c r="DD11" s="329"/>
      <c r="DE11" s="329"/>
      <c r="DF11" s="329"/>
      <c r="DG11" s="329"/>
      <c r="DH11" s="329"/>
      <c r="DI11" s="329"/>
      <c r="DJ11" s="329"/>
      <c r="DK11" s="329"/>
      <c r="DL11" s="329"/>
      <c r="DM11" s="329"/>
      <c r="DN11" s="329"/>
      <c r="DO11" s="329"/>
      <c r="DP11" s="329"/>
      <c r="DQ11" s="329"/>
      <c r="DR11" s="329"/>
      <c r="DS11" s="329"/>
      <c r="DT11" s="329"/>
      <c r="DU11" s="329"/>
      <c r="DV11" s="329"/>
      <c r="DW11" s="329"/>
      <c r="DX11" s="329"/>
      <c r="DY11" s="329"/>
      <c r="DZ11" s="329"/>
      <c r="EA11" s="329"/>
      <c r="EB11" s="329"/>
      <c r="EC11" s="329"/>
      <c r="ED11" s="329"/>
      <c r="EE11" s="329"/>
      <c r="EF11" s="329"/>
      <c r="EG11" s="329"/>
      <c r="EH11" s="329"/>
      <c r="EI11" s="329"/>
      <c r="EJ11" s="329"/>
      <c r="EK11" s="329"/>
      <c r="EL11" s="329"/>
      <c r="EM11" s="329"/>
      <c r="EN11" s="329"/>
      <c r="EO11" s="329"/>
      <c r="EP11" s="329"/>
      <c r="EQ11" s="329"/>
      <c r="ER11" s="329"/>
      <c r="ES11" s="329"/>
      <c r="ET11" s="329"/>
      <c r="EU11" s="329"/>
      <c r="EV11" s="329"/>
      <c r="EW11" s="329"/>
      <c r="EX11" s="329"/>
      <c r="EY11" s="329"/>
      <c r="EZ11" s="329"/>
      <c r="FA11" s="329"/>
      <c r="FB11" s="329"/>
      <c r="FC11" s="329"/>
      <c r="FD11" s="329"/>
      <c r="FE11" s="329"/>
      <c r="FF11" s="329"/>
      <c r="FG11" s="329"/>
      <c r="FH11" s="329"/>
      <c r="FI11" s="329"/>
      <c r="FJ11" s="329"/>
      <c r="FK11" s="329"/>
      <c r="FL11" s="329"/>
      <c r="FM11" s="329"/>
      <c r="FN11" s="329"/>
      <c r="FO11" s="329"/>
      <c r="FP11" s="329"/>
      <c r="FQ11" s="329"/>
      <c r="FR11" s="329"/>
      <c r="FS11" s="329"/>
      <c r="FT11" s="329"/>
      <c r="FU11" s="329"/>
      <c r="FV11" s="329"/>
      <c r="FW11" s="329"/>
      <c r="FX11" s="329"/>
      <c r="FY11" s="329"/>
      <c r="FZ11" s="329"/>
      <c r="GA11" s="329"/>
      <c r="GB11" s="329"/>
      <c r="GC11" s="329"/>
      <c r="GD11" s="329"/>
      <c r="GE11" s="329"/>
      <c r="GF11" s="329"/>
      <c r="GG11" s="329"/>
      <c r="GH11" s="329"/>
      <c r="GI11" s="329"/>
      <c r="GJ11" s="329"/>
      <c r="GK11" s="329"/>
      <c r="GL11" s="329"/>
      <c r="GM11" s="329"/>
      <c r="GN11" s="329"/>
      <c r="GO11" s="329"/>
      <c r="GP11" s="329"/>
      <c r="GQ11" s="329"/>
      <c r="GR11" s="329"/>
      <c r="GS11" s="329"/>
      <c r="GT11" s="329"/>
      <c r="GU11" s="329"/>
      <c r="GV11" s="329"/>
      <c r="GW11" s="329"/>
      <c r="GX11" s="329"/>
      <c r="GY11" s="329"/>
      <c r="GZ11" s="329"/>
      <c r="HA11" s="329"/>
      <c r="HB11" s="329"/>
      <c r="HC11" s="329"/>
      <c r="HD11" s="329"/>
      <c r="HE11" s="329"/>
      <c r="HF11" s="329"/>
      <c r="HG11" s="329"/>
      <c r="HH11" s="329"/>
      <c r="HI11" s="329"/>
      <c r="HJ11" s="329"/>
      <c r="HK11" s="329"/>
      <c r="HL11" s="329"/>
      <c r="HM11" s="329"/>
      <c r="HN11" s="329"/>
      <c r="HO11" s="329"/>
      <c r="HP11" s="329"/>
      <c r="HQ11" s="329"/>
      <c r="HR11" s="329"/>
      <c r="HS11" s="329"/>
      <c r="HT11" s="329"/>
      <c r="HU11" s="329"/>
      <c r="HV11" s="329"/>
      <c r="HW11" s="329"/>
      <c r="HX11" s="329"/>
      <c r="HY11" s="329"/>
      <c r="HZ11" s="329"/>
      <c r="IA11" s="329"/>
      <c r="IB11" s="329"/>
      <c r="IC11" s="329"/>
      <c r="ID11" s="329"/>
      <c r="IE11" s="329"/>
      <c r="IF11" s="329"/>
      <c r="IG11" s="329"/>
      <c r="IH11" s="329"/>
      <c r="II11" s="329"/>
      <c r="IJ11" s="329"/>
      <c r="IK11" s="329"/>
      <c r="IL11" s="329"/>
      <c r="IM11" s="329"/>
      <c r="IN11" s="329"/>
      <c r="IO11" s="329"/>
      <c r="IP11" s="329"/>
      <c r="IQ11" s="329"/>
      <c r="IR11" s="329"/>
      <c r="IS11" s="329"/>
      <c r="IT11" s="329"/>
      <c r="IU11" s="329"/>
      <c r="IV11" s="329"/>
    </row>
    <row r="12" spans="1:28" ht="22.5" customHeight="1">
      <c r="A12" s="316"/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20"/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16"/>
      <c r="Y12" s="316"/>
      <c r="Z12" s="316"/>
      <c r="AA12" s="316"/>
      <c r="AB12" s="316"/>
    </row>
    <row r="13" spans="1:28" ht="22.5" customHeight="1">
      <c r="A13" s="316"/>
      <c r="B13" s="316"/>
      <c r="C13" s="316"/>
      <c r="D13" s="316"/>
      <c r="E13" s="316"/>
      <c r="F13" s="317"/>
      <c r="G13" s="316"/>
      <c r="H13" s="316"/>
      <c r="I13" s="316"/>
      <c r="J13" s="316"/>
      <c r="K13" s="316"/>
      <c r="L13" s="316"/>
      <c r="N13" s="316"/>
      <c r="O13" s="316"/>
      <c r="P13" s="316"/>
      <c r="Q13" s="316"/>
      <c r="R13" s="316"/>
      <c r="S13" s="316"/>
      <c r="T13" s="316"/>
      <c r="U13" s="316"/>
      <c r="V13" s="316"/>
      <c r="W13" s="316"/>
      <c r="X13" s="316"/>
      <c r="Y13" s="316"/>
      <c r="Z13" s="316"/>
      <c r="AA13" s="316"/>
      <c r="AB13" s="316"/>
    </row>
    <row r="14" spans="1:27" ht="22.5" customHeight="1">
      <c r="A14" s="316"/>
      <c r="B14" s="316"/>
      <c r="C14" s="316"/>
      <c r="D14" s="316"/>
      <c r="E14" s="316"/>
      <c r="F14" s="316"/>
      <c r="G14" s="316"/>
      <c r="H14" s="316"/>
      <c r="I14" s="316"/>
      <c r="J14" s="316"/>
      <c r="K14" s="316"/>
      <c r="L14" s="316"/>
      <c r="N14" s="316"/>
      <c r="O14" s="316"/>
      <c r="P14" s="316"/>
      <c r="Q14" s="316"/>
      <c r="R14" s="316"/>
      <c r="S14" s="316"/>
      <c r="T14" s="316"/>
      <c r="U14" s="316"/>
      <c r="V14" s="316"/>
      <c r="W14" s="316"/>
      <c r="X14" s="316"/>
      <c r="Y14" s="316"/>
      <c r="Z14" s="316"/>
      <c r="AA14" s="316"/>
    </row>
    <row r="15" spans="1:27" ht="22.5" customHeight="1">
      <c r="A15" s="316"/>
      <c r="B15" s="316"/>
      <c r="C15" s="316"/>
      <c r="D15" s="316"/>
      <c r="E15" s="316"/>
      <c r="F15" s="316"/>
      <c r="G15" s="316"/>
      <c r="H15" s="316"/>
      <c r="I15" s="316"/>
      <c r="J15" s="316"/>
      <c r="K15" s="316"/>
      <c r="L15" s="316"/>
      <c r="N15" s="316"/>
      <c r="O15" s="316"/>
      <c r="P15" s="316"/>
      <c r="Q15" s="316"/>
      <c r="R15" s="316"/>
      <c r="S15" s="316"/>
      <c r="T15" s="316"/>
      <c r="U15" s="316"/>
      <c r="V15" s="316"/>
      <c r="W15" s="316"/>
      <c r="X15" s="316"/>
      <c r="Y15" s="316"/>
      <c r="Z15" s="316"/>
      <c r="AA15" s="316"/>
    </row>
    <row r="16" spans="1:26" ht="22.5" customHeight="1">
      <c r="A16" s="316"/>
      <c r="B16" s="316"/>
      <c r="C16" s="316"/>
      <c r="D16" s="316"/>
      <c r="E16" s="316"/>
      <c r="F16" s="316"/>
      <c r="J16" s="316"/>
      <c r="K16" s="316"/>
      <c r="L16" s="316"/>
      <c r="N16" s="316"/>
      <c r="O16" s="316"/>
      <c r="P16" s="316"/>
      <c r="Q16" s="316"/>
      <c r="R16" s="316"/>
      <c r="S16" s="316"/>
      <c r="T16" s="316"/>
      <c r="U16" s="316"/>
      <c r="V16" s="316"/>
      <c r="W16" s="316"/>
      <c r="X16" s="316"/>
      <c r="Y16" s="316"/>
      <c r="Z16" s="316"/>
    </row>
    <row r="17" spans="1:25" ht="22.5" customHeight="1">
      <c r="A17" s="316"/>
      <c r="B17" s="316"/>
      <c r="C17" s="316"/>
      <c r="D17" s="316"/>
      <c r="E17" s="316"/>
      <c r="F17" s="316"/>
      <c r="O17" s="316"/>
      <c r="P17" s="316"/>
      <c r="Q17" s="316"/>
      <c r="R17" s="316"/>
      <c r="S17" s="316"/>
      <c r="T17" s="316"/>
      <c r="U17" s="316"/>
      <c r="V17" s="316"/>
      <c r="W17" s="316"/>
      <c r="X17" s="316"/>
      <c r="Y17" s="316"/>
    </row>
    <row r="18" spans="15:24" ht="22.5" customHeight="1">
      <c r="O18" s="316"/>
      <c r="P18" s="316"/>
      <c r="Q18" s="316"/>
      <c r="R18" s="316"/>
      <c r="S18" s="316"/>
      <c r="T18" s="316"/>
      <c r="U18" s="316"/>
      <c r="V18" s="316"/>
      <c r="W18" s="316"/>
      <c r="X18" s="316"/>
    </row>
    <row r="19" spans="15:17" ht="22.5" customHeight="1">
      <c r="O19" s="316"/>
      <c r="P19" s="316"/>
      <c r="Q19" s="316"/>
    </row>
    <row r="20" ht="22.5" customHeight="1"/>
  </sheetData>
  <sheetProtection formatCells="0" formatColumns="0" formatRows="0"/>
  <mergeCells count="33">
    <mergeCell ref="A2:AA2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  <mergeCell ref="X5:X6"/>
    <mergeCell ref="Y5:Y6"/>
    <mergeCell ref="Z5:Z6"/>
    <mergeCell ref="AA5:AA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9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showGridLines="0" showZeros="0" workbookViewId="0" topLeftCell="A4">
      <selection activeCell="B9" sqref="B9"/>
    </sheetView>
  </sheetViews>
  <sheetFormatPr defaultColWidth="9.00390625" defaultRowHeight="14.25"/>
  <cols>
    <col min="1" max="3" width="5.375" style="0" customWidth="1"/>
    <col min="5" max="5" width="18.00390625" style="0" customWidth="1"/>
    <col min="6" max="6" width="12.50390625" style="0" customWidth="1"/>
  </cols>
  <sheetData>
    <row r="1" ht="14.25" customHeight="1">
      <c r="N1" t="s">
        <v>229</v>
      </c>
    </row>
    <row r="2" spans="1:14" ht="33" customHeight="1">
      <c r="A2" s="299" t="s">
        <v>230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</row>
    <row r="3" spans="13:14" ht="14.25" customHeight="1">
      <c r="M3" s="252" t="s">
        <v>77</v>
      </c>
      <c r="N3" s="252"/>
    </row>
    <row r="4" spans="1:14" ht="22.5" customHeight="1">
      <c r="A4" s="248" t="s">
        <v>95</v>
      </c>
      <c r="B4" s="248"/>
      <c r="C4" s="248"/>
      <c r="D4" s="54" t="s">
        <v>123</v>
      </c>
      <c r="E4" s="54" t="s">
        <v>79</v>
      </c>
      <c r="F4" s="54" t="s">
        <v>80</v>
      </c>
      <c r="G4" s="54" t="s">
        <v>125</v>
      </c>
      <c r="H4" s="54"/>
      <c r="I4" s="54"/>
      <c r="J4" s="54"/>
      <c r="K4" s="54"/>
      <c r="L4" s="54" t="s">
        <v>129</v>
      </c>
      <c r="M4" s="54"/>
      <c r="N4" s="54"/>
    </row>
    <row r="5" spans="1:14" ht="17.25" customHeight="1">
      <c r="A5" s="54" t="s">
        <v>98</v>
      </c>
      <c r="B5" s="60" t="s">
        <v>99</v>
      </c>
      <c r="C5" s="54" t="s">
        <v>100</v>
      </c>
      <c r="D5" s="54"/>
      <c r="E5" s="54"/>
      <c r="F5" s="54"/>
      <c r="G5" s="54" t="s">
        <v>160</v>
      </c>
      <c r="H5" s="54" t="s">
        <v>161</v>
      </c>
      <c r="I5" s="54" t="s">
        <v>138</v>
      </c>
      <c r="J5" s="54" t="s">
        <v>139</v>
      </c>
      <c r="K5" s="54" t="s">
        <v>140</v>
      </c>
      <c r="L5" s="54" t="s">
        <v>160</v>
      </c>
      <c r="M5" s="54" t="s">
        <v>110</v>
      </c>
      <c r="N5" s="54" t="s">
        <v>162</v>
      </c>
    </row>
    <row r="6" spans="1:14" ht="20.25" customHeight="1">
      <c r="A6" s="54"/>
      <c r="B6" s="60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</row>
    <row r="7" spans="1:14" ht="22.5" customHeight="1">
      <c r="A7" s="57"/>
      <c r="B7" s="57"/>
      <c r="C7" s="58"/>
      <c r="D7" s="57" t="str">
        <f>'一般-工资福利'!D8</f>
        <v>160</v>
      </c>
      <c r="E7" s="57" t="str">
        <f>'一般-工资福利'!E8</f>
        <v>群众团体事务</v>
      </c>
      <c r="F7" s="61">
        <f aca="true" t="shared" si="0" ref="F7:F10">G7+L7</f>
        <v>30.800000000000004</v>
      </c>
      <c r="G7" s="61">
        <f aca="true" t="shared" si="1" ref="G7:G10">SUM(H7:K7)</f>
        <v>30.800000000000004</v>
      </c>
      <c r="H7" s="61">
        <f>'一般-工资福利'!G8</f>
        <v>22.6</v>
      </c>
      <c r="I7" s="61">
        <f>'一般-工资福利'!O8</f>
        <v>5.6</v>
      </c>
      <c r="J7" s="61">
        <f>'一般-工资福利'!W8</f>
        <v>2.6</v>
      </c>
      <c r="K7" s="61">
        <f>'一般-工资福利'!X8</f>
        <v>0</v>
      </c>
      <c r="L7" s="61"/>
      <c r="M7" s="61"/>
      <c r="N7" s="54"/>
    </row>
    <row r="8" spans="1:14" ht="22.5" customHeight="1">
      <c r="A8" s="57" t="str">
        <f>'一般-工资福利'!A9</f>
        <v>201</v>
      </c>
      <c r="B8" s="57"/>
      <c r="C8" s="57"/>
      <c r="D8" s="57"/>
      <c r="E8" s="57" t="str">
        <f>'一般-工资福利'!E9</f>
        <v>一般公共服务支出</v>
      </c>
      <c r="F8" s="61">
        <f t="shared" si="0"/>
        <v>30.800000000000004</v>
      </c>
      <c r="G8" s="61">
        <f t="shared" si="1"/>
        <v>30.800000000000004</v>
      </c>
      <c r="H8" s="61">
        <f>'一般-工资福利'!G9</f>
        <v>22.6</v>
      </c>
      <c r="I8" s="61">
        <f>'一般-工资福利'!O9</f>
        <v>5.6</v>
      </c>
      <c r="J8" s="61">
        <f>'一般-工资福利'!W9</f>
        <v>2.6</v>
      </c>
      <c r="K8" s="61">
        <f>'一般-工资福利'!X9</f>
        <v>0</v>
      </c>
      <c r="L8" s="61"/>
      <c r="M8" s="61"/>
      <c r="N8" s="54"/>
    </row>
    <row r="9" spans="1:14" ht="22.5" customHeight="1">
      <c r="A9" s="57" t="str">
        <f>'一般-工资福利'!A10</f>
        <v>201</v>
      </c>
      <c r="B9" s="57">
        <f>'一般-工资福利'!B10</f>
        <v>29</v>
      </c>
      <c r="C9" s="57"/>
      <c r="D9" s="57"/>
      <c r="E9" s="57" t="str">
        <f>'一般-工资福利'!E10</f>
        <v>群众团体事务</v>
      </c>
      <c r="F9" s="61">
        <f t="shared" si="0"/>
        <v>30.800000000000004</v>
      </c>
      <c r="G9" s="61">
        <f t="shared" si="1"/>
        <v>30.800000000000004</v>
      </c>
      <c r="H9" s="61">
        <f>'一般-工资福利'!G10</f>
        <v>22.6</v>
      </c>
      <c r="I9" s="61">
        <f>'一般-工资福利'!O10</f>
        <v>5.6</v>
      </c>
      <c r="J9" s="61">
        <f>'一般-工资福利'!W10</f>
        <v>2.6</v>
      </c>
      <c r="K9" s="61">
        <f>'一般-工资福利'!X10</f>
        <v>0</v>
      </c>
      <c r="L9" s="61"/>
      <c r="M9" s="61"/>
      <c r="N9" s="54"/>
    </row>
    <row r="10" spans="1:14" s="24" customFormat="1" ht="29.25" customHeight="1">
      <c r="A10" s="57" t="str">
        <f>'一般-工资福利'!A11</f>
        <v>201</v>
      </c>
      <c r="B10" s="57" t="str">
        <f>'一般-工资福利'!B11</f>
        <v>29</v>
      </c>
      <c r="C10" s="57" t="str">
        <f>'一般-工资福利'!C11</f>
        <v>01</v>
      </c>
      <c r="D10" s="300">
        <f>'一般-工资福利'!D11</f>
        <v>0</v>
      </c>
      <c r="E10" s="57" t="str">
        <f>'一般-工资福利'!E11</f>
        <v>行政运行</v>
      </c>
      <c r="F10" s="61">
        <f t="shared" si="0"/>
        <v>30.800000000000004</v>
      </c>
      <c r="G10" s="61">
        <f t="shared" si="1"/>
        <v>30.800000000000004</v>
      </c>
      <c r="H10" s="61">
        <f>'一般-工资福利'!G11</f>
        <v>22.6</v>
      </c>
      <c r="I10" s="61">
        <f>'一般-工资福利'!O11</f>
        <v>5.6</v>
      </c>
      <c r="J10" s="61">
        <f>'一般-工资福利'!W11</f>
        <v>2.6</v>
      </c>
      <c r="K10" s="61">
        <f>'一般-工资福利'!X11</f>
        <v>0</v>
      </c>
      <c r="L10" s="61"/>
      <c r="M10" s="61"/>
      <c r="N10" s="249"/>
    </row>
  </sheetData>
  <sheetProtection sheet="1"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95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"/>
  <sheetViews>
    <sheetView showGridLines="0" showZeros="0" zoomScale="70" zoomScaleNormal="70" workbookViewId="0" topLeftCell="D1">
      <selection activeCell="D7" sqref="D7:E7"/>
    </sheetView>
  </sheetViews>
  <sheetFormatPr defaultColWidth="6.75390625" defaultRowHeight="22.5" customHeight="1"/>
  <cols>
    <col min="1" max="1" width="4.75390625" style="274" customWidth="1"/>
    <col min="2" max="3" width="4.00390625" style="274" customWidth="1"/>
    <col min="4" max="4" width="9.625" style="274" customWidth="1"/>
    <col min="5" max="5" width="21.875" style="274" customWidth="1"/>
    <col min="6" max="6" width="8.625" style="274" customWidth="1"/>
    <col min="7" max="14" width="7.25390625" style="274" customWidth="1"/>
    <col min="15" max="15" width="7.00390625" style="274" customWidth="1"/>
    <col min="16" max="24" width="7.25390625" style="274" customWidth="1"/>
    <col min="25" max="25" width="6.875" style="274" customWidth="1"/>
    <col min="26" max="26" width="7.25390625" style="274" customWidth="1"/>
    <col min="27" max="16384" width="6.75390625" style="274" customWidth="1"/>
  </cols>
  <sheetData>
    <row r="1" spans="2:26" ht="22.5" customHeight="1"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X1" s="288" t="s">
        <v>231</v>
      </c>
      <c r="Y1" s="288"/>
      <c r="Z1" s="288"/>
    </row>
    <row r="2" spans="1:26" ht="22.5" customHeight="1">
      <c r="A2" s="276" t="s">
        <v>232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</row>
    <row r="3" spans="1:26" ht="22.5" customHeight="1">
      <c r="A3" s="277"/>
      <c r="B3" s="277"/>
      <c r="C3" s="277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X3" s="289" t="s">
        <v>77</v>
      </c>
      <c r="Y3" s="289"/>
      <c r="Z3" s="289"/>
    </row>
    <row r="4" spans="1:26" ht="22.5" customHeight="1">
      <c r="A4" s="279" t="s">
        <v>95</v>
      </c>
      <c r="B4" s="279"/>
      <c r="C4" s="279"/>
      <c r="D4" s="280" t="s">
        <v>78</v>
      </c>
      <c r="E4" s="280" t="s">
        <v>96</v>
      </c>
      <c r="F4" s="280" t="s">
        <v>166</v>
      </c>
      <c r="G4" s="280" t="s">
        <v>167</v>
      </c>
      <c r="H4" s="280" t="s">
        <v>168</v>
      </c>
      <c r="I4" s="280" t="s">
        <v>169</v>
      </c>
      <c r="J4" s="280" t="s">
        <v>170</v>
      </c>
      <c r="K4" s="280" t="s">
        <v>171</v>
      </c>
      <c r="L4" s="280" t="s">
        <v>172</v>
      </c>
      <c r="M4" s="280" t="s">
        <v>173</v>
      </c>
      <c r="N4" s="280" t="s">
        <v>174</v>
      </c>
      <c r="O4" s="280" t="s">
        <v>175</v>
      </c>
      <c r="P4" s="280" t="s">
        <v>176</v>
      </c>
      <c r="Q4" s="280" t="s">
        <v>177</v>
      </c>
      <c r="R4" s="280" t="s">
        <v>178</v>
      </c>
      <c r="S4" s="280" t="s">
        <v>179</v>
      </c>
      <c r="T4" s="280" t="s">
        <v>180</v>
      </c>
      <c r="U4" s="280" t="s">
        <v>181</v>
      </c>
      <c r="V4" s="280" t="s">
        <v>182</v>
      </c>
      <c r="W4" s="280" t="s">
        <v>183</v>
      </c>
      <c r="X4" s="280" t="s">
        <v>184</v>
      </c>
      <c r="Y4" s="280" t="s">
        <v>185</v>
      </c>
      <c r="Z4" s="280" t="s">
        <v>186</v>
      </c>
    </row>
    <row r="5" spans="1:26" ht="22.5" customHeight="1">
      <c r="A5" s="280" t="s">
        <v>98</v>
      </c>
      <c r="B5" s="280" t="s">
        <v>99</v>
      </c>
      <c r="C5" s="280" t="s">
        <v>100</v>
      </c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</row>
    <row r="6" spans="1:26" ht="22.5" customHeight="1">
      <c r="A6" s="280"/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</row>
    <row r="7" spans="1:26" ht="22.5" customHeight="1">
      <c r="A7" s="279" t="s">
        <v>157</v>
      </c>
      <c r="B7" s="279" t="s">
        <v>157</v>
      </c>
      <c r="C7" s="279" t="s">
        <v>157</v>
      </c>
      <c r="D7" s="279"/>
      <c r="E7" s="279"/>
      <c r="F7" s="279">
        <v>1</v>
      </c>
      <c r="G7" s="279">
        <v>2</v>
      </c>
      <c r="H7" s="279">
        <v>3</v>
      </c>
      <c r="I7" s="279">
        <v>4</v>
      </c>
      <c r="J7" s="279">
        <v>5</v>
      </c>
      <c r="K7" s="279">
        <v>6</v>
      </c>
      <c r="L7" s="279">
        <v>7</v>
      </c>
      <c r="M7" s="279">
        <v>8</v>
      </c>
      <c r="N7" s="279">
        <v>9</v>
      </c>
      <c r="O7" s="279">
        <v>10</v>
      </c>
      <c r="P7" s="279">
        <v>11</v>
      </c>
      <c r="Q7" s="279">
        <v>12</v>
      </c>
      <c r="R7" s="279">
        <v>13</v>
      </c>
      <c r="S7" s="279">
        <v>14</v>
      </c>
      <c r="T7" s="290">
        <v>15</v>
      </c>
      <c r="U7" s="290">
        <v>16</v>
      </c>
      <c r="V7" s="279">
        <v>17</v>
      </c>
      <c r="W7" s="279">
        <v>18</v>
      </c>
      <c r="X7" s="279">
        <v>19</v>
      </c>
      <c r="Y7" s="279">
        <v>20</v>
      </c>
      <c r="Z7" s="279">
        <v>21</v>
      </c>
    </row>
    <row r="8" spans="1:26" ht="22.5" customHeight="1">
      <c r="A8" s="57"/>
      <c r="B8" s="57"/>
      <c r="C8" s="58"/>
      <c r="D8" s="57" t="str">
        <f>'一般-工资福利'!D8</f>
        <v>160</v>
      </c>
      <c r="E8" s="57" t="str">
        <f>'一般-工资福利'!E8</f>
        <v>群众团体事务</v>
      </c>
      <c r="F8" s="281">
        <f>F10</f>
        <v>13.9</v>
      </c>
      <c r="G8" s="281">
        <v>0.8</v>
      </c>
      <c r="H8" s="281">
        <v>0.8</v>
      </c>
      <c r="I8" s="281">
        <v>0.4</v>
      </c>
      <c r="J8" s="281">
        <v>0.8</v>
      </c>
      <c r="K8" s="281">
        <v>0.8</v>
      </c>
      <c r="L8" s="281">
        <v>0.5</v>
      </c>
      <c r="M8" s="281">
        <v>0.8</v>
      </c>
      <c r="N8" s="281">
        <v>0</v>
      </c>
      <c r="O8" s="281">
        <v>0.4</v>
      </c>
      <c r="P8" s="281">
        <v>1.2</v>
      </c>
      <c r="Q8" s="281">
        <v>0.5</v>
      </c>
      <c r="R8" s="281">
        <v>0.3</v>
      </c>
      <c r="S8" s="291">
        <v>0.4</v>
      </c>
      <c r="T8" s="281"/>
      <c r="U8" s="292"/>
      <c r="V8" s="293"/>
      <c r="W8" s="281">
        <v>0.2</v>
      </c>
      <c r="X8" s="281">
        <v>0</v>
      </c>
      <c r="Y8" s="281">
        <v>0</v>
      </c>
      <c r="Z8" s="281">
        <v>6</v>
      </c>
    </row>
    <row r="9" spans="1:26" ht="22.5" customHeight="1">
      <c r="A9" s="57" t="str">
        <f>'一般-工资福利'!A9</f>
        <v>201</v>
      </c>
      <c r="B9" s="57"/>
      <c r="C9" s="57"/>
      <c r="D9" s="58"/>
      <c r="E9" s="57" t="str">
        <f>'一般-工资福利'!E9</f>
        <v>一般公共服务支出</v>
      </c>
      <c r="F9" s="281">
        <f>F10</f>
        <v>13.9</v>
      </c>
      <c r="G9" s="281">
        <f aca="true" t="shared" si="0" ref="G9:Z9">G10</f>
        <v>0.8</v>
      </c>
      <c r="H9" s="281">
        <f t="shared" si="0"/>
        <v>0.8</v>
      </c>
      <c r="I9" s="281">
        <f t="shared" si="0"/>
        <v>0.4</v>
      </c>
      <c r="J9" s="281">
        <f t="shared" si="0"/>
        <v>0.8</v>
      </c>
      <c r="K9" s="281">
        <f t="shared" si="0"/>
        <v>0.8</v>
      </c>
      <c r="L9" s="281">
        <f t="shared" si="0"/>
        <v>0.5</v>
      </c>
      <c r="M9" s="281">
        <f t="shared" si="0"/>
        <v>0.8</v>
      </c>
      <c r="N9" s="281">
        <f t="shared" si="0"/>
        <v>0</v>
      </c>
      <c r="O9" s="281">
        <f t="shared" si="0"/>
        <v>0.4</v>
      </c>
      <c r="P9" s="281">
        <f t="shared" si="0"/>
        <v>1.2</v>
      </c>
      <c r="Q9" s="281">
        <f t="shared" si="0"/>
        <v>0.5</v>
      </c>
      <c r="R9" s="281">
        <f t="shared" si="0"/>
        <v>0.3</v>
      </c>
      <c r="S9" s="291">
        <f t="shared" si="0"/>
        <v>0.4</v>
      </c>
      <c r="T9" s="281">
        <f t="shared" si="0"/>
        <v>0</v>
      </c>
      <c r="U9" s="292"/>
      <c r="V9" s="293">
        <f t="shared" si="0"/>
        <v>0</v>
      </c>
      <c r="W9" s="281">
        <f t="shared" si="0"/>
        <v>0.2</v>
      </c>
      <c r="X9" s="281">
        <f t="shared" si="0"/>
        <v>0</v>
      </c>
      <c r="Y9" s="281">
        <f t="shared" si="0"/>
        <v>0</v>
      </c>
      <c r="Z9" s="281">
        <f t="shared" si="0"/>
        <v>6</v>
      </c>
    </row>
    <row r="10" spans="1:26" ht="22.5" customHeight="1">
      <c r="A10" s="57" t="str">
        <f>'一般-工资福利'!A10</f>
        <v>201</v>
      </c>
      <c r="B10" s="57">
        <f>'一般-工资福利'!B10</f>
        <v>29</v>
      </c>
      <c r="C10" s="57"/>
      <c r="D10" s="58"/>
      <c r="E10" s="57" t="str">
        <f>'一般-工资福利'!E10</f>
        <v>群众团体事务</v>
      </c>
      <c r="F10" s="281">
        <f>F11+F12</f>
        <v>13.9</v>
      </c>
      <c r="G10" s="281">
        <f aca="true" t="shared" si="1" ref="G10:Z10">G11+G12</f>
        <v>0.8</v>
      </c>
      <c r="H10" s="281">
        <f t="shared" si="1"/>
        <v>0.8</v>
      </c>
      <c r="I10" s="281">
        <f t="shared" si="1"/>
        <v>0.4</v>
      </c>
      <c r="J10" s="281">
        <f t="shared" si="1"/>
        <v>0.8</v>
      </c>
      <c r="K10" s="281">
        <f t="shared" si="1"/>
        <v>0.8</v>
      </c>
      <c r="L10" s="281">
        <f t="shared" si="1"/>
        <v>0.5</v>
      </c>
      <c r="M10" s="281">
        <f t="shared" si="1"/>
        <v>0.8</v>
      </c>
      <c r="N10" s="281">
        <f t="shared" si="1"/>
        <v>0</v>
      </c>
      <c r="O10" s="281">
        <f t="shared" si="1"/>
        <v>0.4</v>
      </c>
      <c r="P10" s="281">
        <f t="shared" si="1"/>
        <v>1.2</v>
      </c>
      <c r="Q10" s="281">
        <f t="shared" si="1"/>
        <v>0.5</v>
      </c>
      <c r="R10" s="281">
        <f t="shared" si="1"/>
        <v>0.3</v>
      </c>
      <c r="S10" s="291">
        <f t="shared" si="1"/>
        <v>0.4</v>
      </c>
      <c r="T10" s="281">
        <f t="shared" si="1"/>
        <v>0</v>
      </c>
      <c r="U10" s="292"/>
      <c r="V10" s="293">
        <f t="shared" si="1"/>
        <v>0</v>
      </c>
      <c r="W10" s="281">
        <f>W11+U12</f>
        <v>0.2</v>
      </c>
      <c r="X10" s="281">
        <f t="shared" si="1"/>
        <v>0</v>
      </c>
      <c r="Y10" s="281">
        <f t="shared" si="1"/>
        <v>0</v>
      </c>
      <c r="Z10" s="281">
        <f t="shared" si="1"/>
        <v>6</v>
      </c>
    </row>
    <row r="11" spans="1:26" s="273" customFormat="1" ht="22.5" customHeight="1">
      <c r="A11" s="57" t="str">
        <f>'一般-工资福利'!A11</f>
        <v>201</v>
      </c>
      <c r="B11" s="57" t="str">
        <f>'一般-工资福利'!B11</f>
        <v>29</v>
      </c>
      <c r="C11" s="57" t="str">
        <f>'一般-工资福利'!C11</f>
        <v>01</v>
      </c>
      <c r="D11" s="282"/>
      <c r="E11" s="57" t="str">
        <f>'一般-工资福利'!E11</f>
        <v>行政运行</v>
      </c>
      <c r="F11" s="283">
        <f>SUM(G11:Z11)</f>
        <v>13.9</v>
      </c>
      <c r="G11" s="284">
        <v>0.8</v>
      </c>
      <c r="H11" s="284">
        <v>0.8</v>
      </c>
      <c r="I11" s="284">
        <v>0.4</v>
      </c>
      <c r="J11" s="284">
        <v>0.8</v>
      </c>
      <c r="K11" s="284">
        <v>0.8</v>
      </c>
      <c r="L11" s="284">
        <v>0.5</v>
      </c>
      <c r="M11" s="284">
        <v>0.8</v>
      </c>
      <c r="N11" s="287"/>
      <c r="O11" s="284">
        <v>0.4</v>
      </c>
      <c r="P11" s="284">
        <v>1.2</v>
      </c>
      <c r="Q11" s="284">
        <v>0.5</v>
      </c>
      <c r="R11" s="284">
        <v>0.3</v>
      </c>
      <c r="S11" s="294">
        <v>0.4</v>
      </c>
      <c r="T11" s="287"/>
      <c r="U11" s="295"/>
      <c r="V11" s="296"/>
      <c r="W11" s="287">
        <v>0.2</v>
      </c>
      <c r="X11" s="287"/>
      <c r="Y11" s="298"/>
      <c r="Z11" s="298">
        <v>6</v>
      </c>
    </row>
    <row r="12" spans="1:26" ht="28.5" customHeight="1">
      <c r="A12" s="285"/>
      <c r="B12" s="285"/>
      <c r="C12" s="285"/>
      <c r="D12" s="285"/>
      <c r="E12" s="285"/>
      <c r="F12" s="283"/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97"/>
      <c r="U12" s="297"/>
      <c r="V12" s="286"/>
      <c r="W12" s="286"/>
      <c r="X12" s="286"/>
      <c r="Y12" s="286"/>
      <c r="Z12" s="286"/>
    </row>
    <row r="13" spans="11:19" ht="22.5" customHeight="1">
      <c r="K13" s="273"/>
      <c r="L13" s="273"/>
      <c r="M13" s="273"/>
      <c r="S13" s="273"/>
    </row>
    <row r="14" spans="11:13" ht="22.5" customHeight="1">
      <c r="K14" s="273"/>
      <c r="L14" s="273"/>
      <c r="M14" s="273"/>
    </row>
    <row r="15" ht="22.5" customHeight="1">
      <c r="K15" s="273"/>
    </row>
  </sheetData>
  <sheetProtection formatCells="0" formatColumns="0" formatRows="0"/>
  <mergeCells count="30">
    <mergeCell ref="X1:Z1"/>
    <mergeCell ref="A2:Z2"/>
    <mergeCell ref="X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61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T11"/>
  <sheetViews>
    <sheetView showGridLines="0" showZeros="0" workbookViewId="0" topLeftCell="G1">
      <selection activeCell="R19" sqref="R19"/>
    </sheetView>
  </sheetViews>
  <sheetFormatPr defaultColWidth="9.00390625" defaultRowHeight="14.25"/>
  <cols>
    <col min="1" max="3" width="5.75390625" style="0" customWidth="1"/>
    <col min="5" max="5" width="17.503906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233</v>
      </c>
    </row>
    <row r="2" spans="1:20" ht="33.75" customHeight="1">
      <c r="A2" s="49" t="s">
        <v>234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9:20" ht="14.25" customHeight="1">
      <c r="S3" s="252" t="s">
        <v>77</v>
      </c>
      <c r="T3" s="252"/>
    </row>
    <row r="4" spans="1:20" ht="22.5" customHeight="1">
      <c r="A4" s="165" t="s">
        <v>95</v>
      </c>
      <c r="B4" s="165"/>
      <c r="C4" s="165"/>
      <c r="D4" s="54" t="s">
        <v>189</v>
      </c>
      <c r="E4" s="54" t="s">
        <v>124</v>
      </c>
      <c r="F4" s="53" t="s">
        <v>166</v>
      </c>
      <c r="G4" s="54" t="s">
        <v>126</v>
      </c>
      <c r="H4" s="54"/>
      <c r="I4" s="54"/>
      <c r="J4" s="54"/>
      <c r="K4" s="54"/>
      <c r="L4" s="54"/>
      <c r="M4" s="54"/>
      <c r="N4" s="54"/>
      <c r="O4" s="54"/>
      <c r="P4" s="54"/>
      <c r="Q4" s="54"/>
      <c r="R4" s="54" t="s">
        <v>129</v>
      </c>
      <c r="S4" s="54"/>
      <c r="T4" s="54"/>
    </row>
    <row r="5" spans="1:20" ht="14.25" customHeight="1">
      <c r="A5" s="165"/>
      <c r="B5" s="165"/>
      <c r="C5" s="165"/>
      <c r="D5" s="54"/>
      <c r="E5" s="54"/>
      <c r="F5" s="55"/>
      <c r="G5" s="54" t="s">
        <v>89</v>
      </c>
      <c r="H5" s="54" t="s">
        <v>190</v>
      </c>
      <c r="I5" s="54" t="s">
        <v>176</v>
      </c>
      <c r="J5" s="54" t="s">
        <v>177</v>
      </c>
      <c r="K5" s="54" t="s">
        <v>191</v>
      </c>
      <c r="L5" s="54" t="s">
        <v>192</v>
      </c>
      <c r="M5" s="54" t="s">
        <v>178</v>
      </c>
      <c r="N5" s="54" t="s">
        <v>193</v>
      </c>
      <c r="O5" s="54" t="s">
        <v>181</v>
      </c>
      <c r="P5" s="54" t="s">
        <v>194</v>
      </c>
      <c r="Q5" s="54" t="s">
        <v>195</v>
      </c>
      <c r="R5" s="54" t="s">
        <v>89</v>
      </c>
      <c r="S5" s="54" t="s">
        <v>196</v>
      </c>
      <c r="T5" s="54" t="s">
        <v>162</v>
      </c>
    </row>
    <row r="6" spans="1:20" ht="42.75" customHeight="1">
      <c r="A6" s="54" t="s">
        <v>98</v>
      </c>
      <c r="B6" s="54" t="s">
        <v>99</v>
      </c>
      <c r="C6" s="54" t="s">
        <v>100</v>
      </c>
      <c r="D6" s="54"/>
      <c r="E6" s="54"/>
      <c r="F6" s="56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</row>
    <row r="7" spans="1:20" ht="22.5" customHeight="1">
      <c r="A7" s="57"/>
      <c r="B7" s="57"/>
      <c r="C7" s="58"/>
      <c r="D7" s="57" t="str">
        <f>'一般-工资福利'!D8</f>
        <v>160</v>
      </c>
      <c r="E7" s="57" t="str">
        <f>'一般-工资福利'!E8</f>
        <v>群众团体事务</v>
      </c>
      <c r="F7" s="271">
        <f>F8</f>
        <v>13.9</v>
      </c>
      <c r="G7" s="271">
        <f aca="true" t="shared" si="0" ref="G7:T8">G8</f>
        <v>13.9</v>
      </c>
      <c r="H7" s="271">
        <v>5.7</v>
      </c>
      <c r="I7" s="271">
        <f t="shared" si="0"/>
        <v>1.2</v>
      </c>
      <c r="J7" s="271">
        <f t="shared" si="0"/>
        <v>0.5</v>
      </c>
      <c r="K7" s="271">
        <f t="shared" si="0"/>
        <v>0</v>
      </c>
      <c r="L7" s="271">
        <f t="shared" si="0"/>
        <v>0</v>
      </c>
      <c r="M7" s="271">
        <f t="shared" si="0"/>
        <v>0.3</v>
      </c>
      <c r="N7" s="271">
        <f t="shared" si="0"/>
        <v>0</v>
      </c>
      <c r="O7" s="271">
        <f t="shared" si="0"/>
        <v>0</v>
      </c>
      <c r="P7" s="271">
        <f>P8</f>
        <v>0.2</v>
      </c>
      <c r="Q7" s="271">
        <f t="shared" si="0"/>
        <v>6</v>
      </c>
      <c r="R7" s="271">
        <f t="shared" si="0"/>
        <v>0</v>
      </c>
      <c r="S7" s="271">
        <f t="shared" si="0"/>
        <v>0</v>
      </c>
      <c r="T7" s="271">
        <f t="shared" si="0"/>
        <v>0</v>
      </c>
    </row>
    <row r="8" spans="1:20" ht="22.5" customHeight="1">
      <c r="A8" s="57" t="str">
        <f>'一般-工资福利'!A9</f>
        <v>201</v>
      </c>
      <c r="B8" s="57"/>
      <c r="C8" s="57"/>
      <c r="D8" s="57"/>
      <c r="E8" s="57" t="str">
        <f>'一般-工资福利'!E9</f>
        <v>一般公共服务支出</v>
      </c>
      <c r="F8" s="271">
        <f>F9</f>
        <v>13.9</v>
      </c>
      <c r="G8" s="271">
        <f t="shared" si="0"/>
        <v>13.9</v>
      </c>
      <c r="H8" s="271">
        <f t="shared" si="0"/>
        <v>5.7</v>
      </c>
      <c r="I8" s="271">
        <f t="shared" si="0"/>
        <v>1.2</v>
      </c>
      <c r="J8" s="271">
        <f t="shared" si="0"/>
        <v>0.5</v>
      </c>
      <c r="K8" s="271">
        <f t="shared" si="0"/>
        <v>0</v>
      </c>
      <c r="L8" s="271">
        <f t="shared" si="0"/>
        <v>0</v>
      </c>
      <c r="M8" s="271">
        <f t="shared" si="0"/>
        <v>0.3</v>
      </c>
      <c r="N8" s="271">
        <f t="shared" si="0"/>
        <v>0</v>
      </c>
      <c r="O8" s="271">
        <f t="shared" si="0"/>
        <v>0</v>
      </c>
      <c r="P8" s="271">
        <f t="shared" si="0"/>
        <v>0.2</v>
      </c>
      <c r="Q8" s="271">
        <f t="shared" si="0"/>
        <v>6</v>
      </c>
      <c r="R8" s="271">
        <f t="shared" si="0"/>
        <v>0</v>
      </c>
      <c r="S8" s="271">
        <f t="shared" si="0"/>
        <v>0</v>
      </c>
      <c r="T8" s="271">
        <f t="shared" si="0"/>
        <v>0</v>
      </c>
    </row>
    <row r="9" spans="1:20" ht="22.5" customHeight="1">
      <c r="A9" s="57" t="str">
        <f>'一般-工资福利'!A10</f>
        <v>201</v>
      </c>
      <c r="B9" s="57">
        <f>'一般-工资福利'!B10</f>
        <v>29</v>
      </c>
      <c r="C9" s="57"/>
      <c r="D9" s="57"/>
      <c r="E9" s="57" t="str">
        <f>'一般-工资福利'!E10</f>
        <v>群众团体事务</v>
      </c>
      <c r="F9" s="271">
        <f>SUM(F10:F11)</f>
        <v>13.9</v>
      </c>
      <c r="G9" s="271">
        <f aca="true" t="shared" si="1" ref="G9:T9">SUM(G10:G11)</f>
        <v>13.9</v>
      </c>
      <c r="H9" s="271">
        <f t="shared" si="1"/>
        <v>5.7</v>
      </c>
      <c r="I9" s="271">
        <f t="shared" si="1"/>
        <v>1.2</v>
      </c>
      <c r="J9" s="271">
        <f t="shared" si="1"/>
        <v>0.5</v>
      </c>
      <c r="K9" s="271">
        <f t="shared" si="1"/>
        <v>0</v>
      </c>
      <c r="L9" s="271">
        <f t="shared" si="1"/>
        <v>0</v>
      </c>
      <c r="M9" s="271">
        <f t="shared" si="1"/>
        <v>0.3</v>
      </c>
      <c r="N9" s="271">
        <f t="shared" si="1"/>
        <v>0</v>
      </c>
      <c r="O9" s="271">
        <f t="shared" si="1"/>
        <v>0</v>
      </c>
      <c r="P9" s="271">
        <f t="shared" si="1"/>
        <v>0.2</v>
      </c>
      <c r="Q9" s="271">
        <f t="shared" si="1"/>
        <v>6</v>
      </c>
      <c r="R9" s="271">
        <f t="shared" si="1"/>
        <v>0</v>
      </c>
      <c r="S9" s="271">
        <f t="shared" si="1"/>
        <v>0</v>
      </c>
      <c r="T9" s="271">
        <f t="shared" si="1"/>
        <v>0</v>
      </c>
    </row>
    <row r="10" spans="1:20" s="24" customFormat="1" ht="22.5" customHeight="1">
      <c r="A10" s="57" t="str">
        <f>'一般-工资福利'!A11</f>
        <v>201</v>
      </c>
      <c r="B10" s="57" t="str">
        <f>'一般-工资福利'!B11</f>
        <v>29</v>
      </c>
      <c r="C10" s="57" t="str">
        <f>'一般-工资福利'!C11</f>
        <v>01</v>
      </c>
      <c r="D10" s="121">
        <f>'一般-工资福利'!D11</f>
        <v>0</v>
      </c>
      <c r="E10" s="57" t="str">
        <f>'一般-工资福利'!E11</f>
        <v>行政运行</v>
      </c>
      <c r="F10" s="272">
        <f>G10+R10</f>
        <v>13.9</v>
      </c>
      <c r="G10" s="272">
        <f>'一般-商品和服务'!F11</f>
        <v>13.9</v>
      </c>
      <c r="H10" s="272">
        <v>5.7</v>
      </c>
      <c r="I10" s="272">
        <f>'一般-商品和服务'!P11</f>
        <v>1.2</v>
      </c>
      <c r="J10" s="272">
        <f>'一般-商品和服务'!Q11</f>
        <v>0.5</v>
      </c>
      <c r="K10" s="272"/>
      <c r="L10" s="272"/>
      <c r="M10" s="272">
        <f>'一般-商品和服务'!R11</f>
        <v>0.3</v>
      </c>
      <c r="N10" s="272">
        <f>'一般-商品和服务'!N11</f>
        <v>0</v>
      </c>
      <c r="O10" s="272"/>
      <c r="P10" s="272">
        <v>0.2</v>
      </c>
      <c r="Q10" s="272">
        <f>'一般-商品和服务'!Z11+'一般-商品和服务'!X11+'一般-商品和服务'!Y11</f>
        <v>6</v>
      </c>
      <c r="R10" s="272">
        <f>'工资福利(政府预算)(2)'!L10</f>
        <v>0</v>
      </c>
      <c r="S10" s="272"/>
      <c r="T10" s="272"/>
    </row>
    <row r="11" spans="1:20" ht="22.5" customHeight="1">
      <c r="A11" s="121"/>
      <c r="B11" s="121"/>
      <c r="C11" s="121"/>
      <c r="D11" s="121"/>
      <c r="E11" s="121"/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272"/>
      <c r="Q11" s="249"/>
      <c r="R11" s="249"/>
      <c r="S11" s="249"/>
      <c r="T11" s="249"/>
    </row>
  </sheetData>
  <sheetProtection formatCells="0" formatColumns="0" formatRows="0"/>
  <mergeCells count="22">
    <mergeCell ref="A2:T2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65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2"/>
  <sheetViews>
    <sheetView showGridLines="0" showZeros="0" workbookViewId="0" topLeftCell="A1">
      <selection activeCell="A7" sqref="A7:E7"/>
    </sheetView>
  </sheetViews>
  <sheetFormatPr defaultColWidth="6.875" defaultRowHeight="22.5" customHeight="1"/>
  <cols>
    <col min="1" max="3" width="4.00390625" style="254" customWidth="1"/>
    <col min="4" max="4" width="11.125" style="254" customWidth="1"/>
    <col min="5" max="5" width="30.125" style="254" customWidth="1"/>
    <col min="6" max="6" width="11.375" style="254" customWidth="1"/>
    <col min="7" max="12" width="10.375" style="254" customWidth="1"/>
    <col min="13" max="246" width="6.75390625" style="254" customWidth="1"/>
    <col min="247" max="252" width="6.75390625" style="255" customWidth="1"/>
    <col min="253" max="253" width="6.875" style="256" customWidth="1"/>
    <col min="254" max="16384" width="6.875" style="256" customWidth="1"/>
  </cols>
  <sheetData>
    <row r="1" spans="12:253" ht="22.5" customHeight="1">
      <c r="L1" s="254" t="s">
        <v>235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2.5" customHeight="1">
      <c r="A2" s="257" t="s">
        <v>236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5:253" ht="22.5" customHeight="1">
      <c r="E3" s="258"/>
      <c r="H3" s="258"/>
      <c r="J3" s="268" t="s">
        <v>77</v>
      </c>
      <c r="K3" s="268"/>
      <c r="L3" s="268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23.25" customHeight="1">
      <c r="A4" s="259" t="s">
        <v>95</v>
      </c>
      <c r="B4" s="259"/>
      <c r="C4" s="259"/>
      <c r="D4" s="260" t="s">
        <v>123</v>
      </c>
      <c r="E4" s="260" t="s">
        <v>96</v>
      </c>
      <c r="F4" s="260" t="s">
        <v>166</v>
      </c>
      <c r="G4" s="261" t="s">
        <v>199</v>
      </c>
      <c r="H4" s="260" t="s">
        <v>200</v>
      </c>
      <c r="I4" s="260" t="s">
        <v>201</v>
      </c>
      <c r="J4" s="260" t="s">
        <v>202</v>
      </c>
      <c r="K4" s="260" t="s">
        <v>203</v>
      </c>
      <c r="L4" s="260" t="s">
        <v>186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2.5" customHeight="1">
      <c r="A5" s="260" t="s">
        <v>98</v>
      </c>
      <c r="B5" s="260" t="s">
        <v>99</v>
      </c>
      <c r="C5" s="260" t="s">
        <v>100</v>
      </c>
      <c r="D5" s="260"/>
      <c r="E5" s="260"/>
      <c r="F5" s="260"/>
      <c r="G5" s="261"/>
      <c r="H5" s="260"/>
      <c r="I5" s="260"/>
      <c r="J5" s="260"/>
      <c r="K5" s="260"/>
      <c r="L5" s="260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2.5" customHeight="1">
      <c r="A6" s="260"/>
      <c r="B6" s="260"/>
      <c r="C6" s="260"/>
      <c r="D6" s="260"/>
      <c r="E6" s="260"/>
      <c r="F6" s="260"/>
      <c r="G6" s="261"/>
      <c r="H6" s="260"/>
      <c r="I6" s="260"/>
      <c r="J6" s="260"/>
      <c r="K6" s="260"/>
      <c r="L6" s="260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22.5" customHeight="1">
      <c r="A7" s="262"/>
      <c r="B7" s="262"/>
      <c r="C7" s="262"/>
      <c r="D7" s="262"/>
      <c r="E7" s="262"/>
      <c r="F7" s="262">
        <v>1</v>
      </c>
      <c r="G7" s="259">
        <v>2</v>
      </c>
      <c r="H7" s="259">
        <v>3</v>
      </c>
      <c r="I7" s="259">
        <v>4</v>
      </c>
      <c r="J7" s="262">
        <v>5</v>
      </c>
      <c r="K7" s="262"/>
      <c r="L7" s="262">
        <v>6</v>
      </c>
      <c r="M7" s="258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13" ht="22.5" customHeight="1">
      <c r="A8" s="57"/>
      <c r="B8" s="57"/>
      <c r="C8" s="58"/>
      <c r="D8" s="57"/>
      <c r="E8" s="57"/>
      <c r="F8" s="263">
        <f aca="true" t="shared" si="0" ref="F8:F11">SUM(G8:L8)</f>
        <v>0</v>
      </c>
      <c r="G8" s="264">
        <f aca="true" t="shared" si="1" ref="G8:G10">G9</f>
        <v>0</v>
      </c>
      <c r="H8" s="259"/>
      <c r="I8" s="259"/>
      <c r="J8" s="262"/>
      <c r="K8" s="262"/>
      <c r="L8" s="262"/>
      <c r="M8" s="258"/>
    </row>
    <row r="9" spans="1:13" ht="22.5" customHeight="1">
      <c r="A9" s="57"/>
      <c r="B9" s="57"/>
      <c r="C9" s="57"/>
      <c r="D9" s="57"/>
      <c r="E9" s="57"/>
      <c r="F9" s="263">
        <f t="shared" si="0"/>
        <v>0</v>
      </c>
      <c r="G9" s="264">
        <f t="shared" si="1"/>
        <v>0</v>
      </c>
      <c r="H9" s="259"/>
      <c r="I9" s="259"/>
      <c r="J9" s="262"/>
      <c r="K9" s="262"/>
      <c r="L9" s="262"/>
      <c r="M9" s="258"/>
    </row>
    <row r="10" spans="1:13" ht="22.5" customHeight="1">
      <c r="A10" s="57"/>
      <c r="B10" s="57"/>
      <c r="C10" s="57"/>
      <c r="D10" s="57"/>
      <c r="E10" s="57"/>
      <c r="F10" s="263">
        <f t="shared" si="0"/>
        <v>0</v>
      </c>
      <c r="G10" s="264">
        <f t="shared" si="1"/>
        <v>0</v>
      </c>
      <c r="H10" s="259"/>
      <c r="I10" s="259"/>
      <c r="J10" s="262"/>
      <c r="K10" s="262"/>
      <c r="L10" s="262"/>
      <c r="M10" s="258"/>
    </row>
    <row r="11" spans="1:253" s="253" customFormat="1" ht="22.5" customHeight="1">
      <c r="A11" s="57"/>
      <c r="B11" s="57"/>
      <c r="C11" s="57"/>
      <c r="D11" s="265">
        <f>'一般-工资福利'!D11</f>
        <v>0</v>
      </c>
      <c r="E11" s="57"/>
      <c r="F11" s="263">
        <f t="shared" si="0"/>
        <v>0</v>
      </c>
      <c r="G11" s="266"/>
      <c r="H11" s="267"/>
      <c r="I11" s="267"/>
      <c r="J11" s="267"/>
      <c r="K11" s="267"/>
      <c r="L11" s="267"/>
      <c r="M11" s="269"/>
      <c r="N11" s="258"/>
      <c r="O11" s="258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</row>
    <row r="12" spans="1:253" ht="26.25" customHeight="1">
      <c r="A12" s="258" t="s">
        <v>237</v>
      </c>
      <c r="B12" s="258"/>
      <c r="C12" s="258"/>
      <c r="D12" s="258"/>
      <c r="E12" s="188" t="s">
        <v>204</v>
      </c>
      <c r="F12" s="189"/>
      <c r="G12" s="189"/>
      <c r="H12" s="189"/>
      <c r="I12" s="258"/>
      <c r="J12" s="258"/>
      <c r="K12" s="258"/>
      <c r="L12" s="258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8:253" ht="22.5" customHeight="1">
      <c r="H13" s="258"/>
      <c r="M13" s="270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3:253" ht="22.5" customHeight="1">
      <c r="M14" s="270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3:253" ht="22.5" customHeight="1">
      <c r="M15" s="270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3:253" ht="22.5" customHeight="1">
      <c r="M16" s="270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3:253" ht="22.5" customHeight="1">
      <c r="M17" s="270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3:253" ht="22.5" customHeight="1">
      <c r="M18" s="270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3:253" ht="22.5" customHeight="1">
      <c r="M19" s="270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spans="1:253" ht="22.5" customHeight="1">
      <c r="A20"/>
      <c r="B20"/>
      <c r="C20"/>
      <c r="D20"/>
      <c r="E20"/>
      <c r="F20"/>
      <c r="G20"/>
      <c r="H20"/>
      <c r="I20"/>
      <c r="J20"/>
      <c r="K20"/>
      <c r="L20"/>
      <c r="M20" s="27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spans="1:253" ht="22.5" customHeight="1">
      <c r="A21"/>
      <c r="B21"/>
      <c r="C21"/>
      <c r="D21"/>
      <c r="E21"/>
      <c r="F21"/>
      <c r="G21"/>
      <c r="H21"/>
      <c r="I21"/>
      <c r="J21"/>
      <c r="K21"/>
      <c r="L21"/>
      <c r="M21" s="270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  <row r="22" spans="1:253" ht="22.5" customHeight="1">
      <c r="A22"/>
      <c r="B22"/>
      <c r="C22"/>
      <c r="D22"/>
      <c r="E22"/>
      <c r="F22"/>
      <c r="G22"/>
      <c r="H22"/>
      <c r="I22"/>
      <c r="J22"/>
      <c r="K22"/>
      <c r="L22"/>
      <c r="M22" s="270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</row>
  </sheetData>
  <sheetProtection formatCells="0" formatColumns="0" formatRows="0"/>
  <mergeCells count="15">
    <mergeCell ref="A2:L2"/>
    <mergeCell ref="J3:L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96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7"/>
  <sheetViews>
    <sheetView showGridLines="0" showZeros="0" workbookViewId="0" topLeftCell="A1">
      <selection activeCell="D12" sqref="D12"/>
    </sheetView>
  </sheetViews>
  <sheetFormatPr defaultColWidth="6.875" defaultRowHeight="22.5" customHeight="1"/>
  <cols>
    <col min="1" max="1" width="8.375" style="544" customWidth="1"/>
    <col min="2" max="2" width="25.50390625" style="544" customWidth="1"/>
    <col min="3" max="13" width="9.875" style="544" customWidth="1"/>
    <col min="14" max="255" width="6.75390625" style="544" customWidth="1"/>
    <col min="256" max="256" width="6.875" style="545" customWidth="1"/>
  </cols>
  <sheetData>
    <row r="1" spans="2:255" ht="22.5" customHeight="1">
      <c r="B1" s="546"/>
      <c r="C1" s="546"/>
      <c r="D1" s="546"/>
      <c r="E1" s="546"/>
      <c r="F1" s="546"/>
      <c r="G1" s="546"/>
      <c r="H1" s="546"/>
      <c r="I1" s="546"/>
      <c r="J1" s="546"/>
      <c r="M1" s="564" t="s">
        <v>75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547" t="s">
        <v>76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548"/>
      <c r="B3" s="549"/>
      <c r="C3" s="550"/>
      <c r="D3" s="551"/>
      <c r="E3" s="551"/>
      <c r="F3" s="551"/>
      <c r="G3" s="550"/>
      <c r="H3" s="550"/>
      <c r="I3" s="550"/>
      <c r="J3" s="550"/>
      <c r="L3" s="565" t="s">
        <v>77</v>
      </c>
      <c r="M3" s="565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552" t="s">
        <v>78</v>
      </c>
      <c r="B4" s="552" t="s">
        <v>79</v>
      </c>
      <c r="C4" s="553" t="s">
        <v>80</v>
      </c>
      <c r="D4" s="554" t="s">
        <v>81</v>
      </c>
      <c r="E4" s="554"/>
      <c r="F4" s="554"/>
      <c r="G4" s="552" t="s">
        <v>82</v>
      </c>
      <c r="H4" s="552" t="s">
        <v>83</v>
      </c>
      <c r="I4" s="552" t="s">
        <v>84</v>
      </c>
      <c r="J4" s="552" t="s">
        <v>85</v>
      </c>
      <c r="K4" s="552" t="s">
        <v>86</v>
      </c>
      <c r="L4" s="566" t="s">
        <v>87</v>
      </c>
      <c r="M4" s="567" t="s">
        <v>88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555"/>
      <c r="B5" s="555"/>
      <c r="C5" s="552"/>
      <c r="D5" s="552" t="s">
        <v>89</v>
      </c>
      <c r="E5" s="552" t="s">
        <v>90</v>
      </c>
      <c r="F5" s="552" t="s">
        <v>91</v>
      </c>
      <c r="G5" s="552"/>
      <c r="H5" s="552"/>
      <c r="I5" s="552"/>
      <c r="J5" s="552"/>
      <c r="K5" s="552"/>
      <c r="L5" s="552"/>
      <c r="M5" s="568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552"/>
      <c r="B6" s="552"/>
      <c r="C6" s="556">
        <v>1</v>
      </c>
      <c r="D6" s="557">
        <v>2</v>
      </c>
      <c r="E6" s="557">
        <v>3</v>
      </c>
      <c r="F6" s="557">
        <v>4</v>
      </c>
      <c r="G6" s="557">
        <v>5</v>
      </c>
      <c r="H6" s="557">
        <v>6</v>
      </c>
      <c r="I6" s="557">
        <v>7</v>
      </c>
      <c r="J6" s="557">
        <v>8</v>
      </c>
      <c r="K6" s="557">
        <v>9</v>
      </c>
      <c r="L6" s="557">
        <v>10</v>
      </c>
      <c r="M6" s="569">
        <v>11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543" customFormat="1" ht="23.25" customHeight="1">
      <c r="A7" s="420">
        <v>160</v>
      </c>
      <c r="B7" s="420" t="s">
        <v>92</v>
      </c>
      <c r="C7" s="558">
        <f>SUM(E7:M7)</f>
        <v>44.7</v>
      </c>
      <c r="D7" s="559">
        <f>SUM(E7:F7)</f>
        <v>44.7</v>
      </c>
      <c r="E7" s="560">
        <f>'财政拨款收支总表'!B26</f>
        <v>44.7</v>
      </c>
      <c r="F7" s="561">
        <f>'财政拨款收支总表'!B8</f>
        <v>0</v>
      </c>
      <c r="G7" s="561"/>
      <c r="H7" s="561">
        <f>'财政拨款收支总表'!B9</f>
        <v>0</v>
      </c>
      <c r="I7" s="570"/>
      <c r="J7" s="570"/>
      <c r="K7" s="570"/>
      <c r="L7" s="570"/>
      <c r="M7" s="571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</row>
    <row r="8" spans="1:255" ht="29.25" customHeight="1">
      <c r="A8" s="562"/>
      <c r="B8" s="562"/>
      <c r="C8" s="562"/>
      <c r="D8" s="562"/>
      <c r="E8" s="562"/>
      <c r="F8" s="562"/>
      <c r="G8" s="562"/>
      <c r="H8" s="562"/>
      <c r="I8" s="562"/>
      <c r="J8" s="562"/>
      <c r="K8" s="562"/>
      <c r="L8" s="562"/>
      <c r="M8" s="562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562"/>
      <c r="B9" s="562"/>
      <c r="C9" s="562"/>
      <c r="D9" s="562"/>
      <c r="E9" s="562"/>
      <c r="F9" s="562"/>
      <c r="G9" s="562"/>
      <c r="H9" s="562"/>
      <c r="I9" s="562"/>
      <c r="J9" s="562"/>
      <c r="K9" s="562"/>
      <c r="L9" s="562"/>
      <c r="M9" s="562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562"/>
      <c r="B10" s="562"/>
      <c r="C10" s="563"/>
      <c r="D10" s="562"/>
      <c r="E10" s="562"/>
      <c r="F10" s="562"/>
      <c r="G10" s="562"/>
      <c r="H10" s="562"/>
      <c r="I10" s="562"/>
      <c r="J10" s="562"/>
      <c r="K10" s="562"/>
      <c r="L10" s="562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2:255" ht="22.5" customHeight="1">
      <c r="B11" s="562"/>
      <c r="C11" s="562"/>
      <c r="D11" s="562"/>
      <c r="E11" s="562"/>
      <c r="F11" s="562"/>
      <c r="G11" s="562"/>
      <c r="H11" s="562"/>
      <c r="I11" s="562"/>
      <c r="J11" s="562"/>
      <c r="K11" s="562"/>
      <c r="L11" s="562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2:255" ht="22.5" customHeight="1">
      <c r="B12" s="562"/>
      <c r="D12" s="562"/>
      <c r="G12" s="562"/>
      <c r="H12" s="562"/>
      <c r="I12" s="562"/>
      <c r="J12" s="562"/>
      <c r="K12" s="562"/>
      <c r="L12" s="56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6:255" ht="22.5" customHeight="1">
      <c r="F13" s="562"/>
      <c r="I13" s="562"/>
      <c r="J13" s="562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9:255" ht="22.5" customHeight="1">
      <c r="I14" s="562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6:255" ht="22.5" customHeight="1">
      <c r="F16" s="562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2.5" customHeight="1">
      <c r="A17"/>
      <c r="B17"/>
      <c r="C17"/>
      <c r="D17"/>
      <c r="E17"/>
      <c r="F17" s="562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</sheetData>
  <sheetProtection formatCells="0" formatColumns="0" formatRows="0"/>
  <mergeCells count="14">
    <mergeCell ref="A2:M2"/>
    <mergeCell ref="A3:B3"/>
    <mergeCell ref="L3:M3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85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showGridLines="0" showZeros="0" workbookViewId="0" topLeftCell="A1">
      <selection activeCell="E7" sqref="E7"/>
    </sheetView>
  </sheetViews>
  <sheetFormatPr defaultColWidth="9.00390625" defaultRowHeight="14.25"/>
  <cols>
    <col min="1" max="3" width="5.875" style="0" customWidth="1"/>
    <col min="5" max="5" width="14.875" style="0" customWidth="1"/>
    <col min="6" max="6" width="10.375" style="0" customWidth="1"/>
  </cols>
  <sheetData>
    <row r="1" ht="14.25" customHeight="1">
      <c r="K1" t="s">
        <v>238</v>
      </c>
    </row>
    <row r="2" spans="1:11" ht="31.5" customHeight="1">
      <c r="A2" s="49" t="s">
        <v>239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0:11" ht="14.25" customHeight="1">
      <c r="J3" s="252" t="s">
        <v>77</v>
      </c>
      <c r="K3" s="252"/>
    </row>
    <row r="4" spans="1:11" ht="33" customHeight="1">
      <c r="A4" s="248" t="s">
        <v>95</v>
      </c>
      <c r="B4" s="248"/>
      <c r="C4" s="248"/>
      <c r="D4" s="54" t="s">
        <v>189</v>
      </c>
      <c r="E4" s="54" t="s">
        <v>124</v>
      </c>
      <c r="F4" s="54" t="s">
        <v>112</v>
      </c>
      <c r="G4" s="54"/>
      <c r="H4" s="54"/>
      <c r="I4" s="54"/>
      <c r="J4" s="54"/>
      <c r="K4" s="54"/>
    </row>
    <row r="5" spans="1:11" ht="14.25" customHeight="1">
      <c r="A5" s="54" t="s">
        <v>98</v>
      </c>
      <c r="B5" s="54" t="s">
        <v>99</v>
      </c>
      <c r="C5" s="54" t="s">
        <v>100</v>
      </c>
      <c r="D5" s="54"/>
      <c r="E5" s="54"/>
      <c r="F5" s="54" t="s">
        <v>89</v>
      </c>
      <c r="G5" s="54" t="s">
        <v>207</v>
      </c>
      <c r="H5" s="54" t="s">
        <v>203</v>
      </c>
      <c r="I5" s="54" t="s">
        <v>208</v>
      </c>
      <c r="J5" s="54" t="s">
        <v>199</v>
      </c>
      <c r="K5" s="54" t="s">
        <v>209</v>
      </c>
    </row>
    <row r="6" spans="1:11" ht="32.2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1" ht="22.5" customHeight="1">
      <c r="A7" s="57"/>
      <c r="B7" s="57"/>
      <c r="C7" s="58"/>
      <c r="D7" s="57"/>
      <c r="E7" s="57"/>
      <c r="F7" s="249">
        <f>'一般-个人和家庭'!F8</f>
        <v>0</v>
      </c>
      <c r="G7" s="250">
        <f aca="true" t="shared" si="0" ref="G7:G10">F7-SUM(H7:K7)</f>
        <v>0</v>
      </c>
      <c r="H7" s="251">
        <f>'一般-个人和家庭'!K8</f>
        <v>0</v>
      </c>
      <c r="I7" s="251"/>
      <c r="J7" s="251">
        <f>'一般-个人和家庭'!G8</f>
        <v>0</v>
      </c>
      <c r="K7" s="54"/>
    </row>
    <row r="8" spans="1:11" ht="22.5" customHeight="1">
      <c r="A8" s="57"/>
      <c r="B8" s="57"/>
      <c r="C8" s="57"/>
      <c r="D8" s="57"/>
      <c r="E8" s="57"/>
      <c r="F8" s="249">
        <f>'一般-个人和家庭'!F9</f>
        <v>0</v>
      </c>
      <c r="G8" s="250">
        <f t="shared" si="0"/>
        <v>0</v>
      </c>
      <c r="H8" s="251">
        <f>'一般-个人和家庭'!K9</f>
        <v>0</v>
      </c>
      <c r="I8" s="251"/>
      <c r="J8" s="251">
        <f>'一般-个人和家庭'!G9</f>
        <v>0</v>
      </c>
      <c r="K8" s="54"/>
    </row>
    <row r="9" spans="1:11" ht="22.5" customHeight="1">
      <c r="A9" s="57"/>
      <c r="B9" s="57"/>
      <c r="C9" s="57"/>
      <c r="D9" s="57"/>
      <c r="E9" s="57"/>
      <c r="F9" s="249">
        <f>'一般-个人和家庭'!F10</f>
        <v>0</v>
      </c>
      <c r="G9" s="250">
        <f t="shared" si="0"/>
        <v>0</v>
      </c>
      <c r="H9" s="251">
        <f>'一般-个人和家庭'!K10</f>
        <v>0</v>
      </c>
      <c r="I9" s="251"/>
      <c r="J9" s="251">
        <f>'一般-个人和家庭'!G10</f>
        <v>0</v>
      </c>
      <c r="K9" s="54"/>
    </row>
    <row r="10" spans="1:11" s="24" customFormat="1" ht="22.5" customHeight="1">
      <c r="A10" s="57"/>
      <c r="B10" s="57"/>
      <c r="C10" s="57"/>
      <c r="D10" s="121"/>
      <c r="E10" s="57"/>
      <c r="F10" s="249">
        <f>'一般-个人和家庭'!F11</f>
        <v>0</v>
      </c>
      <c r="G10" s="250">
        <f t="shared" si="0"/>
        <v>0</v>
      </c>
      <c r="H10" s="251">
        <f>'一般-个人和家庭'!K11</f>
        <v>0</v>
      </c>
      <c r="I10" s="251"/>
      <c r="J10" s="251">
        <f>'一般-个人和家庭'!G11</f>
        <v>0</v>
      </c>
      <c r="K10" s="251">
        <f>'一般-个人和家庭'!L11</f>
        <v>0</v>
      </c>
    </row>
    <row r="11" spans="4:6" ht="32.25" customHeight="1">
      <c r="D11" s="188" t="s">
        <v>204</v>
      </c>
      <c r="E11" s="189"/>
      <c r="F11" s="189"/>
    </row>
  </sheetData>
  <sheetProtection formatCells="0" formatColumns="0" formatRows="0"/>
  <mergeCells count="15">
    <mergeCell ref="A2:K2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9"/>
  <sheetViews>
    <sheetView showGridLines="0" showZeros="0" workbookViewId="0" topLeftCell="A1">
      <selection activeCell="F14" sqref="F14"/>
    </sheetView>
  </sheetViews>
  <sheetFormatPr defaultColWidth="6.875" defaultRowHeight="12.75" customHeight="1"/>
  <cols>
    <col min="1" max="1" width="12.875" style="212" customWidth="1"/>
    <col min="2" max="2" width="18.00390625" style="212" customWidth="1"/>
    <col min="3" max="3" width="21.75390625" style="212" customWidth="1"/>
    <col min="4" max="5" width="11.125" style="212" customWidth="1"/>
    <col min="6" max="14" width="10.125" style="212" customWidth="1"/>
    <col min="15" max="256" width="6.875" style="212" customWidth="1"/>
  </cols>
  <sheetData>
    <row r="1" spans="1:255" ht="22.5" customHeight="1">
      <c r="A1" s="213"/>
      <c r="B1" s="213"/>
      <c r="C1" s="213"/>
      <c r="D1" s="213"/>
      <c r="E1" s="213"/>
      <c r="F1" s="213"/>
      <c r="G1" s="213"/>
      <c r="H1" s="213"/>
      <c r="I1" s="213"/>
      <c r="J1" s="213"/>
      <c r="K1" s="235"/>
      <c r="L1" s="237"/>
      <c r="N1" s="238" t="s">
        <v>240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214" t="s">
        <v>241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215" t="str">
        <f>'部门收支总表'!A3</f>
        <v>部门:群众团体事务</v>
      </c>
      <c r="B3" s="215"/>
      <c r="C3" s="215"/>
      <c r="D3" s="216"/>
      <c r="E3" s="217"/>
      <c r="F3" s="217"/>
      <c r="G3" s="217"/>
      <c r="H3" s="216"/>
      <c r="I3" s="216"/>
      <c r="J3" s="216"/>
      <c r="K3" s="235"/>
      <c r="L3" s="239"/>
      <c r="N3" s="240" t="s">
        <v>77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218" t="s">
        <v>242</v>
      </c>
      <c r="B4" s="218" t="s">
        <v>124</v>
      </c>
      <c r="C4" s="219" t="s">
        <v>243</v>
      </c>
      <c r="D4" s="220" t="s">
        <v>97</v>
      </c>
      <c r="E4" s="221" t="s">
        <v>81</v>
      </c>
      <c r="F4" s="221"/>
      <c r="G4" s="221"/>
      <c r="H4" s="222" t="s">
        <v>82</v>
      </c>
      <c r="I4" s="218" t="s">
        <v>83</v>
      </c>
      <c r="J4" s="218" t="s">
        <v>84</v>
      </c>
      <c r="K4" s="218" t="s">
        <v>85</v>
      </c>
      <c r="L4" s="241" t="s">
        <v>86</v>
      </c>
      <c r="M4" s="242" t="s">
        <v>87</v>
      </c>
      <c r="N4" s="243" t="s">
        <v>88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218"/>
      <c r="B5" s="218"/>
      <c r="C5" s="219"/>
      <c r="D5" s="218"/>
      <c r="E5" s="223" t="s">
        <v>89</v>
      </c>
      <c r="F5" s="223" t="s">
        <v>90</v>
      </c>
      <c r="G5" s="223" t="s">
        <v>91</v>
      </c>
      <c r="H5" s="218"/>
      <c r="I5" s="218"/>
      <c r="J5" s="218"/>
      <c r="K5" s="218"/>
      <c r="L5" s="220"/>
      <c r="M5" s="242"/>
      <c r="N5" s="243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224"/>
      <c r="B6" s="224"/>
      <c r="C6" s="224"/>
      <c r="D6" s="224">
        <v>1</v>
      </c>
      <c r="E6" s="224">
        <v>2</v>
      </c>
      <c r="F6" s="224">
        <v>3</v>
      </c>
      <c r="G6" s="224">
        <v>4</v>
      </c>
      <c r="H6" s="224">
        <v>5</v>
      </c>
      <c r="I6" s="224">
        <v>6</v>
      </c>
      <c r="J6" s="224">
        <v>7</v>
      </c>
      <c r="K6" s="224">
        <v>8</v>
      </c>
      <c r="L6" s="224">
        <v>9</v>
      </c>
      <c r="M6" s="244">
        <v>10</v>
      </c>
      <c r="N6" s="245">
        <v>11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211" customFormat="1" ht="23.25" customHeight="1">
      <c r="A7" s="225" t="s">
        <v>244</v>
      </c>
      <c r="B7" s="226" t="s">
        <v>245</v>
      </c>
      <c r="C7" s="227" t="s">
        <v>246</v>
      </c>
      <c r="D7" s="228">
        <f>SUM(F7:N7)</f>
        <v>6</v>
      </c>
      <c r="E7" s="229">
        <f>SUM(F7:G7)</f>
        <v>6</v>
      </c>
      <c r="F7" s="230">
        <v>6</v>
      </c>
      <c r="G7" s="231"/>
      <c r="H7" s="231"/>
      <c r="I7" s="231"/>
      <c r="J7" s="231"/>
      <c r="K7" s="231"/>
      <c r="L7" s="246"/>
      <c r="M7" s="247"/>
      <c r="N7" s="246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</row>
    <row r="8" spans="1:255" ht="22.5" customHeight="1">
      <c r="A8" s="232"/>
      <c r="B8" s="233"/>
      <c r="C8" s="233"/>
      <c r="D8" s="233"/>
      <c r="E8" s="233"/>
      <c r="F8" s="232"/>
      <c r="G8" s="234"/>
      <c r="H8" s="233"/>
      <c r="I8" s="233"/>
      <c r="J8" s="233"/>
      <c r="K8" s="233"/>
      <c r="L8" s="233"/>
      <c r="M8" s="233"/>
      <c r="N8" s="233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233"/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233"/>
      <c r="B10" s="233"/>
      <c r="C10" s="233"/>
      <c r="D10" s="235"/>
      <c r="E10" s="233"/>
      <c r="F10" s="235"/>
      <c r="G10" s="233"/>
      <c r="H10" s="233"/>
      <c r="I10" s="233"/>
      <c r="J10" s="233"/>
      <c r="K10" s="233"/>
      <c r="L10" s="233"/>
      <c r="M10" s="233"/>
      <c r="N10" s="233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22.5" customHeight="1">
      <c r="A11" s="233"/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22.5" customHeight="1">
      <c r="A12" s="233"/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5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22.5" customHeight="1">
      <c r="A13" s="233"/>
      <c r="B13" s="233"/>
      <c r="C13" s="233"/>
      <c r="D13" s="235"/>
      <c r="E13" s="235"/>
      <c r="F13" s="233"/>
      <c r="G13" s="233"/>
      <c r="H13" s="233"/>
      <c r="I13" s="235"/>
      <c r="J13" s="233"/>
      <c r="K13" s="233"/>
      <c r="L13" s="233"/>
      <c r="M13" s="233"/>
      <c r="N13" s="235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2.5" customHeight="1">
      <c r="A14" s="233"/>
      <c r="B14" s="233"/>
      <c r="C14" s="236"/>
      <c r="D14" s="235"/>
      <c r="E14" s="235"/>
      <c r="F14" s="235"/>
      <c r="G14" s="233"/>
      <c r="H14" s="235"/>
      <c r="I14" s="235"/>
      <c r="J14" s="233"/>
      <c r="K14" s="233"/>
      <c r="L14" s="235"/>
      <c r="M14" s="233"/>
      <c r="N14" s="235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 s="235"/>
      <c r="B15" s="235"/>
      <c r="C15" s="233"/>
      <c r="D15" s="235"/>
      <c r="E15" s="235"/>
      <c r="F15" s="235"/>
      <c r="G15" s="233"/>
      <c r="H15" s="235"/>
      <c r="I15" s="235"/>
      <c r="J15" s="233"/>
      <c r="K15" s="235"/>
      <c r="L15" s="235"/>
      <c r="M15" s="235"/>
      <c r="N15" s="23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2.5" customHeight="1">
      <c r="A16" s="235"/>
      <c r="B16" s="235"/>
      <c r="C16" s="235"/>
      <c r="D16" s="235"/>
      <c r="E16" s="235"/>
      <c r="F16" s="235"/>
      <c r="G16" s="233"/>
      <c r="H16" s="235"/>
      <c r="I16" s="235"/>
      <c r="J16" s="235"/>
      <c r="K16" s="235"/>
      <c r="L16" s="235"/>
      <c r="M16" s="235"/>
      <c r="N16" s="235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5:255" ht="22.5" customHeight="1"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5:255" ht="22.5" customHeight="1"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22.5" customHeight="1">
      <c r="A19" s="235"/>
      <c r="B19" s="235"/>
      <c r="C19" s="235"/>
      <c r="D19" s="235"/>
      <c r="E19" s="235"/>
      <c r="F19" s="235"/>
      <c r="G19" s="235"/>
      <c r="H19" s="235"/>
      <c r="I19" s="233"/>
      <c r="J19" s="235"/>
      <c r="K19" s="235"/>
      <c r="L19" s="235"/>
      <c r="M19" s="235"/>
      <c r="N19" s="235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</sheetData>
  <sheetProtection formatCells="0" formatColumns="0" formatRows="0"/>
  <mergeCells count="14">
    <mergeCell ref="A2:N2"/>
    <mergeCell ref="A3:B3"/>
    <mergeCell ref="E4:G4"/>
    <mergeCell ref="A4:A5"/>
    <mergeCell ref="B4:B5"/>
    <mergeCell ref="C4:C5"/>
    <mergeCell ref="D4:D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workbookViewId="0" topLeftCell="A1">
      <selection activeCell="E7" sqref="B7:E7"/>
    </sheetView>
  </sheetViews>
  <sheetFormatPr defaultColWidth="6.875" defaultRowHeight="12.75" customHeight="1"/>
  <cols>
    <col min="1" max="3" width="4.00390625" style="168" customWidth="1"/>
    <col min="4" max="4" width="9.625" style="168" customWidth="1"/>
    <col min="5" max="5" width="23.125" style="168" customWidth="1"/>
    <col min="6" max="6" width="8.875" style="168" customWidth="1"/>
    <col min="7" max="7" width="8.125" style="168" customWidth="1"/>
    <col min="8" max="10" width="7.125" style="168" customWidth="1"/>
    <col min="11" max="11" width="7.75390625" style="168" customWidth="1"/>
    <col min="12" max="19" width="7.125" style="168" customWidth="1"/>
    <col min="20" max="21" width="7.25390625" style="168" customWidth="1"/>
    <col min="22" max="16384" width="6.875" style="168" customWidth="1"/>
  </cols>
  <sheetData>
    <row r="1" spans="1:21" ht="24.75" customHeight="1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90"/>
      <c r="R1" s="190"/>
      <c r="S1" s="197"/>
      <c r="T1" s="197"/>
      <c r="U1" s="169" t="s">
        <v>247</v>
      </c>
    </row>
    <row r="2" spans="1:21" ht="24.75" customHeight="1">
      <c r="A2" s="170" t="s">
        <v>248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</row>
    <row r="3" spans="1:22" ht="24.75" customHeight="1">
      <c r="A3" s="171" t="str">
        <f>'项目明细表'!A3</f>
        <v>部门:群众团体事务</v>
      </c>
      <c r="B3" s="171"/>
      <c r="C3" s="171"/>
      <c r="D3" s="171"/>
      <c r="E3" s="171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98"/>
      <c r="R3" s="198"/>
      <c r="S3" s="199"/>
      <c r="T3" s="200" t="s">
        <v>77</v>
      </c>
      <c r="U3" s="200"/>
      <c r="V3" s="201"/>
    </row>
    <row r="4" spans="1:22" ht="24.75" customHeight="1">
      <c r="A4" s="172" t="s">
        <v>103</v>
      </c>
      <c r="B4" s="172"/>
      <c r="C4" s="173"/>
      <c r="D4" s="174" t="s">
        <v>78</v>
      </c>
      <c r="E4" s="174" t="s">
        <v>96</v>
      </c>
      <c r="F4" s="175" t="s">
        <v>104</v>
      </c>
      <c r="G4" s="176" t="s">
        <v>105</v>
      </c>
      <c r="H4" s="172"/>
      <c r="I4" s="172"/>
      <c r="J4" s="173"/>
      <c r="K4" s="177" t="s">
        <v>106</v>
      </c>
      <c r="L4" s="193"/>
      <c r="M4" s="193"/>
      <c r="N4" s="193"/>
      <c r="O4" s="193"/>
      <c r="P4" s="193"/>
      <c r="Q4" s="193"/>
      <c r="R4" s="202"/>
      <c r="S4" s="203" t="s">
        <v>107</v>
      </c>
      <c r="T4" s="204" t="s">
        <v>108</v>
      </c>
      <c r="U4" s="204" t="s">
        <v>109</v>
      </c>
      <c r="V4" s="201"/>
    </row>
    <row r="5" spans="1:22" ht="24.75" customHeight="1">
      <c r="A5" s="177" t="s">
        <v>98</v>
      </c>
      <c r="B5" s="174" t="s">
        <v>99</v>
      </c>
      <c r="C5" s="174" t="s">
        <v>100</v>
      </c>
      <c r="D5" s="174"/>
      <c r="E5" s="174"/>
      <c r="F5" s="175"/>
      <c r="G5" s="174" t="s">
        <v>80</v>
      </c>
      <c r="H5" s="174" t="s">
        <v>110</v>
      </c>
      <c r="I5" s="174" t="s">
        <v>111</v>
      </c>
      <c r="J5" s="175" t="s">
        <v>112</v>
      </c>
      <c r="K5" s="194" t="s">
        <v>80</v>
      </c>
      <c r="L5" s="150" t="s">
        <v>113</v>
      </c>
      <c r="M5" s="150" t="s">
        <v>114</v>
      </c>
      <c r="N5" s="150" t="s">
        <v>115</v>
      </c>
      <c r="O5" s="150" t="s">
        <v>116</v>
      </c>
      <c r="P5" s="150" t="s">
        <v>117</v>
      </c>
      <c r="Q5" s="150" t="s">
        <v>118</v>
      </c>
      <c r="R5" s="150" t="s">
        <v>119</v>
      </c>
      <c r="S5" s="205"/>
      <c r="T5" s="204"/>
      <c r="U5" s="204"/>
      <c r="V5" s="201"/>
    </row>
    <row r="6" spans="1:21" ht="30.75" customHeight="1">
      <c r="A6" s="177"/>
      <c r="B6" s="174"/>
      <c r="C6" s="174"/>
      <c r="D6" s="174"/>
      <c r="E6" s="175"/>
      <c r="F6" s="178" t="s">
        <v>97</v>
      </c>
      <c r="G6" s="174"/>
      <c r="H6" s="174"/>
      <c r="I6" s="174"/>
      <c r="J6" s="175"/>
      <c r="K6" s="195"/>
      <c r="L6" s="150"/>
      <c r="M6" s="150"/>
      <c r="N6" s="150"/>
      <c r="O6" s="150"/>
      <c r="P6" s="150"/>
      <c r="Q6" s="150"/>
      <c r="R6" s="150"/>
      <c r="S6" s="206"/>
      <c r="T6" s="204"/>
      <c r="U6" s="204"/>
    </row>
    <row r="7" spans="1:21" ht="24.75" customHeight="1">
      <c r="A7" s="179" t="s">
        <v>157</v>
      </c>
      <c r="B7" s="179"/>
      <c r="C7" s="179"/>
      <c r="D7" s="179"/>
      <c r="E7" s="179"/>
      <c r="F7" s="180">
        <v>1</v>
      </c>
      <c r="G7" s="179">
        <v>2</v>
      </c>
      <c r="H7" s="179">
        <v>3</v>
      </c>
      <c r="I7" s="179">
        <v>4</v>
      </c>
      <c r="J7" s="179">
        <v>5</v>
      </c>
      <c r="K7" s="179">
        <v>6</v>
      </c>
      <c r="L7" s="179">
        <v>7</v>
      </c>
      <c r="M7" s="179">
        <v>8</v>
      </c>
      <c r="N7" s="179">
        <v>9</v>
      </c>
      <c r="O7" s="179">
        <v>10</v>
      </c>
      <c r="P7" s="179">
        <v>11</v>
      </c>
      <c r="Q7" s="179">
        <v>12</v>
      </c>
      <c r="R7" s="179">
        <v>13</v>
      </c>
      <c r="S7" s="179">
        <v>14</v>
      </c>
      <c r="T7" s="180">
        <v>15</v>
      </c>
      <c r="U7" s="180">
        <v>16</v>
      </c>
    </row>
    <row r="8" spans="1:21" s="167" customFormat="1" ht="24.75" customHeight="1">
      <c r="A8" s="181"/>
      <c r="B8" s="181"/>
      <c r="C8" s="182"/>
      <c r="D8" s="183"/>
      <c r="E8" s="184"/>
      <c r="F8" s="185"/>
      <c r="G8" s="186"/>
      <c r="H8" s="186"/>
      <c r="I8" s="186"/>
      <c r="J8" s="186"/>
      <c r="K8" s="186"/>
      <c r="L8" s="186"/>
      <c r="M8" s="196"/>
      <c r="N8" s="186"/>
      <c r="O8" s="186"/>
      <c r="P8" s="186"/>
      <c r="Q8" s="186"/>
      <c r="R8" s="186"/>
      <c r="S8" s="207"/>
      <c r="T8" s="207"/>
      <c r="U8" s="208"/>
    </row>
    <row r="9" spans="1:21" ht="24.75" customHeight="1">
      <c r="A9" s="187"/>
      <c r="B9" s="187"/>
      <c r="C9" s="187"/>
      <c r="D9" s="187"/>
      <c r="E9" s="188" t="s">
        <v>249</v>
      </c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209"/>
      <c r="T9" s="209"/>
      <c r="U9" s="209"/>
    </row>
    <row r="10" spans="1:21" ht="18.75" customHeight="1">
      <c r="A10" s="187"/>
      <c r="B10" s="187"/>
      <c r="C10" s="187"/>
      <c r="D10" s="187"/>
      <c r="E10" s="188"/>
      <c r="F10" s="189"/>
      <c r="G10" s="190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209"/>
      <c r="T10" s="209"/>
      <c r="U10" s="209"/>
    </row>
    <row r="11" spans="1:21" ht="18.75" customHeight="1">
      <c r="A11" s="191"/>
      <c r="B11" s="187"/>
      <c r="C11" s="187"/>
      <c r="D11" s="187"/>
      <c r="E11" s="188"/>
      <c r="F11" s="189"/>
      <c r="G11" s="190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209"/>
      <c r="T11" s="209"/>
      <c r="U11" s="209"/>
    </row>
    <row r="12" spans="1:21" ht="18.75" customHeight="1">
      <c r="A12" s="191"/>
      <c r="B12" s="187"/>
      <c r="C12" s="187"/>
      <c r="D12" s="187"/>
      <c r="E12" s="188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209"/>
      <c r="T12" s="209"/>
      <c r="U12" s="210"/>
    </row>
    <row r="13" spans="1:21" ht="18.75" customHeight="1">
      <c r="A13" s="191"/>
      <c r="B13" s="191"/>
      <c r="C13" s="187"/>
      <c r="D13" s="187"/>
      <c r="E13" s="188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209"/>
      <c r="T13" s="209"/>
      <c r="U13" s="210"/>
    </row>
    <row r="14" spans="1:21" ht="18.75" customHeight="1">
      <c r="A14" s="191"/>
      <c r="B14" s="191"/>
      <c r="C14" s="191"/>
      <c r="D14" s="187"/>
      <c r="E14" s="188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209"/>
      <c r="T14" s="209"/>
      <c r="U14" s="210"/>
    </row>
    <row r="15" spans="1:21" ht="18.75" customHeight="1">
      <c r="A15" s="191"/>
      <c r="B15" s="191"/>
      <c r="C15" s="191"/>
      <c r="D15" s="187"/>
      <c r="E15" s="188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209"/>
      <c r="T15" s="210"/>
      <c r="U15" s="210"/>
    </row>
    <row r="16" spans="1:21" ht="18.75" customHeight="1">
      <c r="A16" s="191"/>
      <c r="B16" s="191"/>
      <c r="C16" s="191"/>
      <c r="D16" s="191"/>
      <c r="E16" s="192"/>
      <c r="F16" s="189"/>
      <c r="G16" s="190"/>
      <c r="H16" s="190"/>
      <c r="I16" s="190"/>
      <c r="J16" s="190"/>
      <c r="K16" s="190"/>
      <c r="L16" s="190"/>
      <c r="M16" s="190"/>
      <c r="N16" s="190"/>
      <c r="O16" s="190"/>
      <c r="P16" s="189"/>
      <c r="Q16" s="189"/>
      <c r="R16" s="189"/>
      <c r="S16" s="210"/>
      <c r="T16" s="210"/>
      <c r="U16" s="210"/>
    </row>
  </sheetData>
  <sheetProtection formatCells="0" formatColumns="0" formatRows="0"/>
  <mergeCells count="25">
    <mergeCell ref="A2:U2"/>
    <mergeCell ref="A3:E3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showZeros="0" workbookViewId="0" topLeftCell="A1">
      <selection activeCell="H21" sqref="H21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6.875" style="0" customWidth="1"/>
    <col min="6" max="6" width="10.625" style="0" customWidth="1"/>
    <col min="7" max="21" width="7.25390625" style="0" customWidth="1"/>
  </cols>
  <sheetData>
    <row r="1" spans="1:21" ht="14.2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65" t="s">
        <v>250</v>
      </c>
    </row>
    <row r="2" spans="1:21" ht="24.75" customHeight="1">
      <c r="A2" s="49" t="s">
        <v>251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1" ht="19.5" customHeight="1">
      <c r="A3" s="163" t="str">
        <f>'政府性基金'!A3</f>
        <v>部门:群众团体事务</v>
      </c>
      <c r="B3" s="163"/>
      <c r="C3" s="163"/>
      <c r="D3" s="163"/>
      <c r="E3" s="163"/>
      <c r="F3" s="163"/>
      <c r="G3" s="164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66" t="s">
        <v>77</v>
      </c>
      <c r="U3" s="66"/>
    </row>
    <row r="4" spans="1:21" ht="27.75" customHeight="1">
      <c r="A4" s="165" t="s">
        <v>103</v>
      </c>
      <c r="B4" s="165"/>
      <c r="C4" s="165"/>
      <c r="D4" s="54" t="s">
        <v>123</v>
      </c>
      <c r="E4" s="54" t="s">
        <v>124</v>
      </c>
      <c r="F4" s="54" t="s">
        <v>97</v>
      </c>
      <c r="G4" s="54" t="s">
        <v>125</v>
      </c>
      <c r="H4" s="54" t="s">
        <v>126</v>
      </c>
      <c r="I4" s="54" t="s">
        <v>127</v>
      </c>
      <c r="J4" s="54" t="s">
        <v>128</v>
      </c>
      <c r="K4" s="54" t="s">
        <v>129</v>
      </c>
      <c r="L4" s="54" t="s">
        <v>130</v>
      </c>
      <c r="M4" s="54" t="s">
        <v>114</v>
      </c>
      <c r="N4" s="54" t="s">
        <v>131</v>
      </c>
      <c r="O4" s="54" t="s">
        <v>112</v>
      </c>
      <c r="P4" s="54" t="s">
        <v>116</v>
      </c>
      <c r="Q4" s="54" t="s">
        <v>115</v>
      </c>
      <c r="R4" s="54" t="s">
        <v>132</v>
      </c>
      <c r="S4" s="54" t="s">
        <v>133</v>
      </c>
      <c r="T4" s="54" t="s">
        <v>134</v>
      </c>
      <c r="U4" s="54" t="s">
        <v>119</v>
      </c>
    </row>
    <row r="5" spans="1:21" ht="13.5" customHeight="1">
      <c r="A5" s="54" t="s">
        <v>98</v>
      </c>
      <c r="B5" s="54" t="s">
        <v>99</v>
      </c>
      <c r="C5" s="54" t="s">
        <v>100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</row>
    <row r="6" spans="1:21" ht="18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</row>
    <row r="7" spans="1:21" s="24" customFormat="1" ht="29.25" customHeight="1">
      <c r="A7" s="121"/>
      <c r="B7" s="121"/>
      <c r="C7" s="121"/>
      <c r="D7" s="121"/>
      <c r="E7" s="60"/>
      <c r="F7" s="166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</row>
    <row r="8" ht="14.25">
      <c r="E8" t="s">
        <v>249</v>
      </c>
    </row>
  </sheetData>
  <sheetProtection sheet="1" formatCells="0" formatColumns="0" formatRows="0"/>
  <mergeCells count="25">
    <mergeCell ref="A2:U2"/>
    <mergeCell ref="A3:F3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showZeros="0" workbookViewId="0" topLeftCell="A1">
      <selection activeCell="E7" sqref="A7:E7"/>
    </sheetView>
  </sheetViews>
  <sheetFormatPr defaultColWidth="6.875" defaultRowHeight="12.75" customHeight="1"/>
  <cols>
    <col min="1" max="3" width="4.00390625" style="124" customWidth="1"/>
    <col min="4" max="4" width="9.625" style="124" customWidth="1"/>
    <col min="5" max="5" width="22.50390625" style="124" customWidth="1"/>
    <col min="6" max="7" width="8.50390625" style="124" customWidth="1"/>
    <col min="8" max="10" width="7.25390625" style="124" customWidth="1"/>
    <col min="11" max="11" width="8.50390625" style="124" customWidth="1"/>
    <col min="12" max="19" width="7.25390625" style="124" customWidth="1"/>
    <col min="20" max="21" width="7.75390625" style="124" customWidth="1"/>
    <col min="22" max="16384" width="6.875" style="124" customWidth="1"/>
  </cols>
  <sheetData>
    <row r="1" spans="1:21" ht="24.75" customHeight="1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46"/>
      <c r="R1" s="146"/>
      <c r="S1" s="151"/>
      <c r="T1" s="151"/>
      <c r="U1" s="125" t="s">
        <v>252</v>
      </c>
    </row>
    <row r="2" spans="1:21" ht="24.75" customHeight="1">
      <c r="A2" s="126" t="s">
        <v>253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</row>
    <row r="3" spans="1:22" ht="24.75" customHeight="1">
      <c r="A3" s="127" t="str">
        <f>'项目明细表'!A3</f>
        <v>部门:群众团体事务</v>
      </c>
      <c r="B3" s="127"/>
      <c r="C3" s="127"/>
      <c r="D3" s="127"/>
      <c r="E3" s="127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52"/>
      <c r="R3" s="152"/>
      <c r="S3" s="153"/>
      <c r="T3" s="154" t="s">
        <v>77</v>
      </c>
      <c r="U3" s="154"/>
      <c r="V3" s="155"/>
    </row>
    <row r="4" spans="1:22" ht="24.75" customHeight="1">
      <c r="A4" s="128" t="s">
        <v>103</v>
      </c>
      <c r="B4" s="128"/>
      <c r="C4" s="128"/>
      <c r="D4" s="129" t="s">
        <v>78</v>
      </c>
      <c r="E4" s="130" t="s">
        <v>96</v>
      </c>
      <c r="F4" s="130" t="s">
        <v>104</v>
      </c>
      <c r="G4" s="128" t="s">
        <v>105</v>
      </c>
      <c r="H4" s="128"/>
      <c r="I4" s="128"/>
      <c r="J4" s="130"/>
      <c r="K4" s="130" t="s">
        <v>106</v>
      </c>
      <c r="L4" s="129"/>
      <c r="M4" s="129"/>
      <c r="N4" s="129"/>
      <c r="O4" s="129"/>
      <c r="P4" s="129"/>
      <c r="Q4" s="129"/>
      <c r="R4" s="156"/>
      <c r="S4" s="157" t="s">
        <v>107</v>
      </c>
      <c r="T4" s="158" t="s">
        <v>108</v>
      </c>
      <c r="U4" s="158" t="s">
        <v>109</v>
      </c>
      <c r="V4" s="155"/>
    </row>
    <row r="5" spans="1:22" ht="24.75" customHeight="1">
      <c r="A5" s="131" t="s">
        <v>98</v>
      </c>
      <c r="B5" s="131" t="s">
        <v>99</v>
      </c>
      <c r="C5" s="131" t="s">
        <v>100</v>
      </c>
      <c r="D5" s="130"/>
      <c r="E5" s="130"/>
      <c r="F5" s="128"/>
      <c r="G5" s="131" t="s">
        <v>80</v>
      </c>
      <c r="H5" s="131" t="s">
        <v>110</v>
      </c>
      <c r="I5" s="131" t="s">
        <v>111</v>
      </c>
      <c r="J5" s="148" t="s">
        <v>112</v>
      </c>
      <c r="K5" s="149" t="s">
        <v>80</v>
      </c>
      <c r="L5" s="150" t="s">
        <v>113</v>
      </c>
      <c r="M5" s="150" t="s">
        <v>114</v>
      </c>
      <c r="N5" s="150" t="s">
        <v>115</v>
      </c>
      <c r="O5" s="150" t="s">
        <v>116</v>
      </c>
      <c r="P5" s="150" t="s">
        <v>117</v>
      </c>
      <c r="Q5" s="150" t="s">
        <v>118</v>
      </c>
      <c r="R5" s="150" t="s">
        <v>119</v>
      </c>
      <c r="S5" s="158"/>
      <c r="T5" s="158"/>
      <c r="U5" s="158"/>
      <c r="V5" s="155"/>
    </row>
    <row r="6" spans="1:21" ht="30.75" customHeight="1">
      <c r="A6" s="130"/>
      <c r="B6" s="130"/>
      <c r="C6" s="130"/>
      <c r="D6" s="130"/>
      <c r="E6" s="128"/>
      <c r="F6" s="132" t="s">
        <v>97</v>
      </c>
      <c r="G6" s="130"/>
      <c r="H6" s="130"/>
      <c r="I6" s="130"/>
      <c r="J6" s="128"/>
      <c r="K6" s="129"/>
      <c r="L6" s="150"/>
      <c r="M6" s="150"/>
      <c r="N6" s="150"/>
      <c r="O6" s="150"/>
      <c r="P6" s="150"/>
      <c r="Q6" s="150"/>
      <c r="R6" s="150"/>
      <c r="S6" s="158"/>
      <c r="T6" s="158"/>
      <c r="U6" s="158"/>
    </row>
    <row r="7" spans="1:21" ht="24.75" customHeight="1">
      <c r="A7" s="133"/>
      <c r="B7" s="133"/>
      <c r="C7" s="133"/>
      <c r="D7" s="133"/>
      <c r="E7" s="133"/>
      <c r="F7" s="134">
        <v>1</v>
      </c>
      <c r="G7" s="133">
        <v>2</v>
      </c>
      <c r="H7" s="133">
        <v>3</v>
      </c>
      <c r="I7" s="133">
        <v>4</v>
      </c>
      <c r="J7" s="133">
        <v>5</v>
      </c>
      <c r="K7" s="133">
        <v>6</v>
      </c>
      <c r="L7" s="133">
        <v>7</v>
      </c>
      <c r="M7" s="133">
        <v>8</v>
      </c>
      <c r="N7" s="133">
        <v>9</v>
      </c>
      <c r="O7" s="133">
        <v>10</v>
      </c>
      <c r="P7" s="133">
        <v>11</v>
      </c>
      <c r="Q7" s="133">
        <v>12</v>
      </c>
      <c r="R7" s="133">
        <v>13</v>
      </c>
      <c r="S7" s="133">
        <v>14</v>
      </c>
      <c r="T7" s="134">
        <v>15</v>
      </c>
      <c r="U7" s="134">
        <v>16</v>
      </c>
    </row>
    <row r="8" spans="1:21" s="123" customFormat="1" ht="24.75" customHeight="1">
      <c r="A8" s="135"/>
      <c r="B8" s="135"/>
      <c r="C8" s="136"/>
      <c r="D8" s="137"/>
      <c r="E8" s="138"/>
      <c r="F8" s="139"/>
      <c r="G8" s="140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59"/>
      <c r="T8" s="159"/>
      <c r="U8" s="160"/>
    </row>
    <row r="9" spans="1:21" ht="27" customHeight="1">
      <c r="A9" s="142"/>
      <c r="B9" s="142"/>
      <c r="C9" s="142"/>
      <c r="D9" s="142"/>
      <c r="E9" s="143" t="s">
        <v>254</v>
      </c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61"/>
      <c r="T9" s="161"/>
      <c r="U9" s="161"/>
    </row>
    <row r="10" spans="1:21" ht="18.75" customHeight="1">
      <c r="A10" s="142"/>
      <c r="B10" s="142"/>
      <c r="C10" s="142"/>
      <c r="D10" s="142"/>
      <c r="E10" s="143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61"/>
      <c r="T10" s="161"/>
      <c r="U10" s="161"/>
    </row>
    <row r="11" spans="1:21" ht="18.75" customHeight="1">
      <c r="A11" s="142"/>
      <c r="B11" s="142"/>
      <c r="C11" s="142"/>
      <c r="D11" s="142"/>
      <c r="E11" s="143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61"/>
      <c r="T11" s="161"/>
      <c r="U11" s="161"/>
    </row>
    <row r="12" spans="1:21" ht="18.75" customHeight="1">
      <c r="A12" s="142"/>
      <c r="B12" s="142"/>
      <c r="C12" s="142"/>
      <c r="D12" s="142"/>
      <c r="E12" s="143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61"/>
      <c r="T12" s="161"/>
      <c r="U12" s="161"/>
    </row>
    <row r="13" spans="1:21" ht="18.75" customHeight="1">
      <c r="A13" s="142"/>
      <c r="B13" s="142"/>
      <c r="C13" s="142"/>
      <c r="D13" s="142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61"/>
      <c r="T13" s="161"/>
      <c r="U13" s="162"/>
    </row>
    <row r="14" spans="1:21" ht="18.75" customHeight="1">
      <c r="A14" s="145"/>
      <c r="B14" s="145"/>
      <c r="C14" s="145"/>
      <c r="D14" s="142"/>
      <c r="E14" s="143"/>
      <c r="F14" s="144"/>
      <c r="G14" s="146"/>
      <c r="H14" s="144"/>
      <c r="I14" s="144"/>
      <c r="J14" s="144"/>
      <c r="K14" s="146"/>
      <c r="L14" s="144"/>
      <c r="M14" s="144"/>
      <c r="N14" s="144"/>
      <c r="O14" s="144"/>
      <c r="P14" s="144"/>
      <c r="Q14" s="144"/>
      <c r="R14" s="144"/>
      <c r="S14" s="161"/>
      <c r="T14" s="161"/>
      <c r="U14" s="162"/>
    </row>
    <row r="15" spans="1:21" ht="18.75" customHeight="1">
      <c r="A15" s="145"/>
      <c r="B15" s="145"/>
      <c r="C15" s="145"/>
      <c r="D15" s="145"/>
      <c r="E15" s="147"/>
      <c r="F15" s="144"/>
      <c r="G15" s="146"/>
      <c r="H15" s="146"/>
      <c r="I15" s="146"/>
      <c r="J15" s="146"/>
      <c r="K15" s="146"/>
      <c r="L15" s="146"/>
      <c r="M15" s="144"/>
      <c r="N15" s="144"/>
      <c r="O15" s="144"/>
      <c r="P15" s="144"/>
      <c r="Q15" s="144"/>
      <c r="R15" s="144"/>
      <c r="S15" s="161"/>
      <c r="T15" s="162"/>
      <c r="U15" s="162"/>
    </row>
    <row r="16" spans="1:21" ht="18.75" customHeight="1">
      <c r="A16" s="145"/>
      <c r="B16" s="145"/>
      <c r="C16" s="145"/>
      <c r="D16" s="145"/>
      <c r="E16" s="147"/>
      <c r="F16" s="144"/>
      <c r="G16" s="146"/>
      <c r="H16" s="146"/>
      <c r="I16" s="146"/>
      <c r="J16" s="146"/>
      <c r="K16" s="146"/>
      <c r="L16" s="146"/>
      <c r="M16" s="144"/>
      <c r="N16" s="144"/>
      <c r="O16" s="144"/>
      <c r="P16" s="144"/>
      <c r="Q16" s="144"/>
      <c r="R16" s="144"/>
      <c r="S16" s="162"/>
      <c r="T16" s="162"/>
      <c r="U16" s="162"/>
    </row>
    <row r="17" spans="1:22" ht="12.75" customHeight="1">
      <c r="A17"/>
      <c r="B17"/>
      <c r="C17"/>
      <c r="D17"/>
      <c r="E17"/>
      <c r="F17"/>
      <c r="G17"/>
      <c r="H17"/>
      <c r="I17"/>
      <c r="J17"/>
      <c r="K17"/>
      <c r="L17" s="123"/>
      <c r="M17" s="123"/>
      <c r="N17"/>
      <c r="O17"/>
      <c r="P17"/>
      <c r="Q17"/>
      <c r="R17"/>
      <c r="S17"/>
      <c r="T17"/>
      <c r="U17"/>
      <c r="V17"/>
    </row>
  </sheetData>
  <sheetProtection formatCells="0" formatColumns="0" formatRows="0"/>
  <mergeCells count="27">
    <mergeCell ref="A2:U2"/>
    <mergeCell ref="A3:E3"/>
    <mergeCell ref="T3:U3"/>
    <mergeCell ref="A4:C4"/>
    <mergeCell ref="G4:J4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showZeros="0" workbookViewId="0" topLeftCell="A1">
      <selection activeCell="A3" sqref="A3:E3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65" t="s">
        <v>255</v>
      </c>
    </row>
    <row r="2" spans="1:21" ht="24.75" customHeight="1">
      <c r="A2" s="49" t="s">
        <v>256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1" ht="19.5" customHeight="1">
      <c r="A3" s="120" t="str">
        <f>'项目明细表'!A3</f>
        <v>部门:群众团体事务</v>
      </c>
      <c r="B3" s="120"/>
      <c r="C3" s="120"/>
      <c r="D3" s="120"/>
      <c r="E3" s="120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66" t="s">
        <v>77</v>
      </c>
      <c r="U3" s="66"/>
    </row>
    <row r="4" spans="1:21" ht="27.75" customHeight="1">
      <c r="A4" s="50" t="s">
        <v>103</v>
      </c>
      <c r="B4" s="51"/>
      <c r="C4" s="52"/>
      <c r="D4" s="53" t="s">
        <v>123</v>
      </c>
      <c r="E4" s="53" t="s">
        <v>124</v>
      </c>
      <c r="F4" s="53" t="s">
        <v>97</v>
      </c>
      <c r="G4" s="54" t="s">
        <v>125</v>
      </c>
      <c r="H4" s="54" t="s">
        <v>126</v>
      </c>
      <c r="I4" s="54" t="s">
        <v>127</v>
      </c>
      <c r="J4" s="54" t="s">
        <v>128</v>
      </c>
      <c r="K4" s="54" t="s">
        <v>129</v>
      </c>
      <c r="L4" s="54" t="s">
        <v>130</v>
      </c>
      <c r="M4" s="54" t="s">
        <v>114</v>
      </c>
      <c r="N4" s="54" t="s">
        <v>131</v>
      </c>
      <c r="O4" s="54" t="s">
        <v>112</v>
      </c>
      <c r="P4" s="54" t="s">
        <v>116</v>
      </c>
      <c r="Q4" s="54" t="s">
        <v>115</v>
      </c>
      <c r="R4" s="54" t="s">
        <v>132</v>
      </c>
      <c r="S4" s="54" t="s">
        <v>133</v>
      </c>
      <c r="T4" s="54" t="s">
        <v>134</v>
      </c>
      <c r="U4" s="54" t="s">
        <v>119</v>
      </c>
    </row>
    <row r="5" spans="1:21" ht="13.5" customHeight="1">
      <c r="A5" s="53" t="s">
        <v>98</v>
      </c>
      <c r="B5" s="53" t="s">
        <v>99</v>
      </c>
      <c r="C5" s="53" t="s">
        <v>100</v>
      </c>
      <c r="D5" s="55"/>
      <c r="E5" s="55"/>
      <c r="F5" s="55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</row>
    <row r="6" spans="1:21" ht="18" customHeight="1">
      <c r="A6" s="56"/>
      <c r="B6" s="56"/>
      <c r="C6" s="56"/>
      <c r="D6" s="56"/>
      <c r="E6" s="56"/>
      <c r="F6" s="56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</row>
    <row r="7" spans="1:21" s="24" customFormat="1" ht="29.25" customHeight="1">
      <c r="A7" s="121"/>
      <c r="B7" s="121"/>
      <c r="C7" s="121"/>
      <c r="D7" s="121"/>
      <c r="E7" s="60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</row>
    <row r="8" ht="14.25">
      <c r="E8" t="s">
        <v>254</v>
      </c>
    </row>
  </sheetData>
  <sheetProtection sheet="1" formatCells="0" formatColumns="0" formatRows="0"/>
  <mergeCells count="25">
    <mergeCell ref="A2:U2"/>
    <mergeCell ref="A3:E3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6"/>
  <sheetViews>
    <sheetView showGridLines="0" showZeros="0" workbookViewId="0" topLeftCell="A1">
      <selection activeCell="H17" sqref="H17"/>
    </sheetView>
  </sheetViews>
  <sheetFormatPr defaultColWidth="6.875" defaultRowHeight="12.75" customHeight="1"/>
  <cols>
    <col min="1" max="3" width="3.625" style="96" customWidth="1"/>
    <col min="4" max="4" width="6.875" style="96" customWidth="1"/>
    <col min="5" max="5" width="22.625" style="96" customWidth="1"/>
    <col min="6" max="6" width="9.375" style="96" customWidth="1"/>
    <col min="7" max="7" width="8.625" style="96" customWidth="1"/>
    <col min="8" max="10" width="7.50390625" style="96" customWidth="1"/>
    <col min="11" max="11" width="8.375" style="96" customWidth="1"/>
    <col min="12" max="21" width="7.50390625" style="96" customWidth="1"/>
    <col min="22" max="41" width="6.875" style="96" customWidth="1"/>
    <col min="42" max="42" width="6.625" style="96" customWidth="1"/>
    <col min="43" max="253" width="6.875" style="96" customWidth="1"/>
    <col min="254" max="256" width="6.875" style="97" customWidth="1"/>
  </cols>
  <sheetData>
    <row r="1" spans="22:255" ht="27" customHeight="1">
      <c r="V1" s="114" t="s">
        <v>257</v>
      </c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IT1"/>
      <c r="IU1"/>
    </row>
    <row r="2" spans="1:255" ht="33" customHeight="1">
      <c r="A2" s="98" t="s">
        <v>258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IT2"/>
      <c r="IU2"/>
    </row>
    <row r="3" spans="1:255" ht="18.75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115"/>
      <c r="U3" s="116" t="s">
        <v>77</v>
      </c>
      <c r="V3" s="115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IT3"/>
      <c r="IU3"/>
    </row>
    <row r="4" spans="1:255" s="94" customFormat="1" ht="23.25" customHeight="1">
      <c r="A4" s="100" t="s">
        <v>103</v>
      </c>
      <c r="B4" s="100"/>
      <c r="C4" s="100"/>
      <c r="D4" s="101" t="s">
        <v>78</v>
      </c>
      <c r="E4" s="102" t="s">
        <v>96</v>
      </c>
      <c r="F4" s="101" t="s">
        <v>104</v>
      </c>
      <c r="G4" s="103" t="s">
        <v>105</v>
      </c>
      <c r="H4" s="103"/>
      <c r="I4" s="103"/>
      <c r="J4" s="103"/>
      <c r="K4" s="103" t="s">
        <v>106</v>
      </c>
      <c r="L4" s="103"/>
      <c r="M4" s="103"/>
      <c r="N4" s="103"/>
      <c r="O4" s="103"/>
      <c r="P4" s="103"/>
      <c r="Q4" s="103"/>
      <c r="R4" s="103"/>
      <c r="S4" s="104" t="s">
        <v>259</v>
      </c>
      <c r="T4" s="104"/>
      <c r="U4" s="104"/>
      <c r="V4" s="104"/>
      <c r="IT4"/>
      <c r="IU4"/>
    </row>
    <row r="5" spans="1:255" s="94" customFormat="1" ht="23.25" customHeight="1">
      <c r="A5" s="104" t="s">
        <v>98</v>
      </c>
      <c r="B5" s="101" t="s">
        <v>99</v>
      </c>
      <c r="C5" s="101" t="s">
        <v>100</v>
      </c>
      <c r="D5" s="101"/>
      <c r="E5" s="102"/>
      <c r="F5" s="101"/>
      <c r="G5" s="101" t="s">
        <v>80</v>
      </c>
      <c r="H5" s="101" t="s">
        <v>110</v>
      </c>
      <c r="I5" s="101" t="s">
        <v>111</v>
      </c>
      <c r="J5" s="101" t="s">
        <v>112</v>
      </c>
      <c r="K5" s="101" t="s">
        <v>80</v>
      </c>
      <c r="L5" s="101" t="s">
        <v>113</v>
      </c>
      <c r="M5" s="101" t="s">
        <v>114</v>
      </c>
      <c r="N5" s="101" t="s">
        <v>115</v>
      </c>
      <c r="O5" s="101" t="s">
        <v>116</v>
      </c>
      <c r="P5" s="101" t="s">
        <v>117</v>
      </c>
      <c r="Q5" s="101" t="s">
        <v>118</v>
      </c>
      <c r="R5" s="101" t="s">
        <v>119</v>
      </c>
      <c r="S5" s="104" t="s">
        <v>80</v>
      </c>
      <c r="T5" s="104" t="s">
        <v>260</v>
      </c>
      <c r="U5" s="104" t="s">
        <v>261</v>
      </c>
      <c r="V5" s="104" t="s">
        <v>262</v>
      </c>
      <c r="IT5"/>
      <c r="IU5"/>
    </row>
    <row r="6" spans="1:255" ht="31.5" customHeight="1">
      <c r="A6" s="104"/>
      <c r="B6" s="101"/>
      <c r="C6" s="101"/>
      <c r="D6" s="101"/>
      <c r="E6" s="102"/>
      <c r="F6" s="105" t="s">
        <v>97</v>
      </c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4"/>
      <c r="T6" s="104"/>
      <c r="U6" s="104"/>
      <c r="V6" s="104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97"/>
      <c r="IR6" s="97"/>
      <c r="IS6" s="97"/>
      <c r="IT6"/>
      <c r="IU6"/>
    </row>
    <row r="7" spans="1:255" ht="23.25" customHeight="1">
      <c r="A7" s="105"/>
      <c r="B7" s="105"/>
      <c r="C7" s="105"/>
      <c r="D7" s="105"/>
      <c r="E7" s="105"/>
      <c r="F7" s="105">
        <v>1</v>
      </c>
      <c r="G7" s="105">
        <v>2</v>
      </c>
      <c r="H7" s="105">
        <v>3</v>
      </c>
      <c r="I7" s="113">
        <v>4</v>
      </c>
      <c r="J7" s="113">
        <v>5</v>
      </c>
      <c r="K7" s="105">
        <v>6</v>
      </c>
      <c r="L7" s="105">
        <v>7</v>
      </c>
      <c r="M7" s="105">
        <v>8</v>
      </c>
      <c r="N7" s="113">
        <v>9</v>
      </c>
      <c r="O7" s="113">
        <v>10</v>
      </c>
      <c r="P7" s="105">
        <v>11</v>
      </c>
      <c r="Q7" s="105">
        <v>12</v>
      </c>
      <c r="R7" s="105">
        <v>13</v>
      </c>
      <c r="S7" s="105">
        <v>14</v>
      </c>
      <c r="T7" s="105">
        <v>15</v>
      </c>
      <c r="U7" s="105">
        <v>16</v>
      </c>
      <c r="V7" s="105">
        <v>17</v>
      </c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/>
      <c r="HJ7" s="117"/>
      <c r="HK7" s="117"/>
      <c r="HL7" s="117"/>
      <c r="HM7" s="117"/>
      <c r="HN7" s="117"/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7"/>
      <c r="ID7" s="117"/>
      <c r="IE7" s="117"/>
      <c r="IF7" s="117"/>
      <c r="IG7" s="117"/>
      <c r="IH7" s="117"/>
      <c r="II7" s="117"/>
      <c r="IJ7" s="117"/>
      <c r="IK7" s="117"/>
      <c r="IL7" s="117"/>
      <c r="IM7" s="117"/>
      <c r="IN7" s="117"/>
      <c r="IO7" s="117"/>
      <c r="IP7" s="117"/>
      <c r="IQ7" s="97"/>
      <c r="IR7" s="97"/>
      <c r="IS7" s="97"/>
      <c r="IT7"/>
      <c r="IU7"/>
    </row>
    <row r="8" spans="1:253" ht="23.25" customHeight="1">
      <c r="A8" s="57"/>
      <c r="B8" s="57"/>
      <c r="C8" s="58"/>
      <c r="D8" s="57" t="str">
        <f>'一般-工资福利'!D8</f>
        <v>160</v>
      </c>
      <c r="E8" s="57" t="str">
        <f>'一般-工资福利'!E8</f>
        <v>群众团体事务</v>
      </c>
      <c r="F8" s="106">
        <f>F11+F12</f>
        <v>44.7</v>
      </c>
      <c r="G8" s="106">
        <f aca="true" t="shared" si="0" ref="G8:V8">G11+G12</f>
        <v>38.7</v>
      </c>
      <c r="H8" s="106">
        <f t="shared" si="0"/>
        <v>30.8</v>
      </c>
      <c r="I8" s="106">
        <f t="shared" si="0"/>
        <v>7.9</v>
      </c>
      <c r="J8" s="106">
        <f t="shared" si="0"/>
        <v>0</v>
      </c>
      <c r="K8" s="106">
        <f t="shared" si="0"/>
        <v>6</v>
      </c>
      <c r="L8" s="106">
        <f t="shared" si="0"/>
        <v>6</v>
      </c>
      <c r="M8" s="106">
        <f t="shared" si="0"/>
        <v>0</v>
      </c>
      <c r="N8" s="106">
        <f t="shared" si="0"/>
        <v>0</v>
      </c>
      <c r="O8" s="106">
        <f t="shared" si="0"/>
        <v>0</v>
      </c>
      <c r="P8" s="106">
        <f t="shared" si="0"/>
        <v>0</v>
      </c>
      <c r="Q8" s="106">
        <f t="shared" si="0"/>
        <v>0</v>
      </c>
      <c r="R8" s="106">
        <f t="shared" si="0"/>
        <v>0</v>
      </c>
      <c r="S8" s="106">
        <f t="shared" si="0"/>
        <v>44.7</v>
      </c>
      <c r="T8" s="106">
        <f t="shared" si="0"/>
        <v>44.7</v>
      </c>
      <c r="U8" s="106">
        <f t="shared" si="0"/>
        <v>0</v>
      </c>
      <c r="V8" s="106">
        <f t="shared" si="0"/>
        <v>0</v>
      </c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  <c r="FF8" s="117"/>
      <c r="FG8" s="117"/>
      <c r="FH8" s="117"/>
      <c r="FI8" s="117"/>
      <c r="FJ8" s="117"/>
      <c r="FK8" s="117"/>
      <c r="FL8" s="117"/>
      <c r="FM8" s="117"/>
      <c r="FN8" s="117"/>
      <c r="FO8" s="117"/>
      <c r="FP8" s="117"/>
      <c r="FQ8" s="117"/>
      <c r="FR8" s="117"/>
      <c r="FS8" s="117"/>
      <c r="FT8" s="117"/>
      <c r="FU8" s="117"/>
      <c r="FV8" s="117"/>
      <c r="FW8" s="117"/>
      <c r="FX8" s="117"/>
      <c r="FY8" s="117"/>
      <c r="FZ8" s="117"/>
      <c r="GA8" s="117"/>
      <c r="GB8" s="117"/>
      <c r="GC8" s="117"/>
      <c r="GD8" s="117"/>
      <c r="GE8" s="117"/>
      <c r="GF8" s="117"/>
      <c r="GG8" s="117"/>
      <c r="GH8" s="117"/>
      <c r="GI8" s="117"/>
      <c r="GJ8" s="117"/>
      <c r="GK8" s="117"/>
      <c r="GL8" s="117"/>
      <c r="GM8" s="117"/>
      <c r="GN8" s="117"/>
      <c r="GO8" s="117"/>
      <c r="GP8" s="117"/>
      <c r="GQ8" s="117"/>
      <c r="GR8" s="117"/>
      <c r="GS8" s="117"/>
      <c r="GT8" s="117"/>
      <c r="GU8" s="117"/>
      <c r="GV8" s="117"/>
      <c r="GW8" s="117"/>
      <c r="GX8" s="117"/>
      <c r="GY8" s="117"/>
      <c r="GZ8" s="117"/>
      <c r="HA8" s="117"/>
      <c r="HB8" s="117"/>
      <c r="HC8" s="117"/>
      <c r="HD8" s="117"/>
      <c r="HE8" s="117"/>
      <c r="HF8" s="117"/>
      <c r="HG8" s="117"/>
      <c r="HH8" s="117"/>
      <c r="HI8" s="117"/>
      <c r="HJ8" s="117"/>
      <c r="HK8" s="117"/>
      <c r="HL8" s="117"/>
      <c r="HM8" s="117"/>
      <c r="HN8" s="117"/>
      <c r="HO8" s="117"/>
      <c r="HP8" s="117"/>
      <c r="HQ8" s="117"/>
      <c r="HR8" s="117"/>
      <c r="HS8" s="117"/>
      <c r="HT8" s="117"/>
      <c r="HU8" s="117"/>
      <c r="HV8" s="117"/>
      <c r="HW8" s="117"/>
      <c r="HX8" s="117"/>
      <c r="HY8" s="117"/>
      <c r="HZ8" s="117"/>
      <c r="IA8" s="117"/>
      <c r="IB8" s="117"/>
      <c r="IC8" s="117"/>
      <c r="ID8" s="117"/>
      <c r="IE8" s="117"/>
      <c r="IF8" s="117"/>
      <c r="IG8" s="117"/>
      <c r="IH8" s="117"/>
      <c r="II8" s="117"/>
      <c r="IJ8" s="117"/>
      <c r="IK8" s="117"/>
      <c r="IL8" s="117"/>
      <c r="IM8" s="117"/>
      <c r="IN8" s="117"/>
      <c r="IO8" s="117"/>
      <c r="IP8" s="117"/>
      <c r="IQ8" s="97"/>
      <c r="IR8" s="97"/>
      <c r="IS8" s="97"/>
    </row>
    <row r="9" spans="1:253" ht="23.25" customHeight="1">
      <c r="A9" s="57" t="str">
        <f>'一般-工资福利'!A9</f>
        <v>201</v>
      </c>
      <c r="B9" s="57"/>
      <c r="C9" s="57"/>
      <c r="D9" s="57"/>
      <c r="E9" s="57" t="str">
        <f>'一般-工资福利'!E9</f>
        <v>一般公共服务支出</v>
      </c>
      <c r="F9" s="106">
        <f>F10</f>
        <v>44.7</v>
      </c>
      <c r="G9" s="106">
        <f aca="true" t="shared" si="1" ref="G9:V9">G10</f>
        <v>38.7</v>
      </c>
      <c r="H9" s="106">
        <f t="shared" si="1"/>
        <v>30.8</v>
      </c>
      <c r="I9" s="106">
        <f t="shared" si="1"/>
        <v>7.9</v>
      </c>
      <c r="J9" s="106">
        <f t="shared" si="1"/>
        <v>0</v>
      </c>
      <c r="K9" s="106">
        <f t="shared" si="1"/>
        <v>6</v>
      </c>
      <c r="L9" s="106">
        <f t="shared" si="1"/>
        <v>6</v>
      </c>
      <c r="M9" s="106">
        <f t="shared" si="1"/>
        <v>0</v>
      </c>
      <c r="N9" s="106">
        <f t="shared" si="1"/>
        <v>0</v>
      </c>
      <c r="O9" s="106">
        <f t="shared" si="1"/>
        <v>0</v>
      </c>
      <c r="P9" s="106">
        <f t="shared" si="1"/>
        <v>0</v>
      </c>
      <c r="Q9" s="106">
        <f t="shared" si="1"/>
        <v>0</v>
      </c>
      <c r="R9" s="106">
        <f t="shared" si="1"/>
        <v>0</v>
      </c>
      <c r="S9" s="106">
        <f t="shared" si="1"/>
        <v>44.7</v>
      </c>
      <c r="T9" s="106">
        <f t="shared" si="1"/>
        <v>44.7</v>
      </c>
      <c r="U9" s="106">
        <f t="shared" si="1"/>
        <v>0</v>
      </c>
      <c r="V9" s="106">
        <f t="shared" si="1"/>
        <v>0</v>
      </c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7"/>
      <c r="ES9" s="117"/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D9" s="117"/>
      <c r="FE9" s="117"/>
      <c r="FF9" s="117"/>
      <c r="FG9" s="117"/>
      <c r="FH9" s="117"/>
      <c r="FI9" s="117"/>
      <c r="FJ9" s="117"/>
      <c r="FK9" s="117"/>
      <c r="FL9" s="117"/>
      <c r="FM9" s="117"/>
      <c r="FN9" s="117"/>
      <c r="FO9" s="117"/>
      <c r="FP9" s="117"/>
      <c r="FQ9" s="117"/>
      <c r="FR9" s="117"/>
      <c r="FS9" s="117"/>
      <c r="FT9" s="117"/>
      <c r="FU9" s="117"/>
      <c r="FV9" s="117"/>
      <c r="FW9" s="117"/>
      <c r="FX9" s="117"/>
      <c r="FY9" s="117"/>
      <c r="FZ9" s="117"/>
      <c r="GA9" s="117"/>
      <c r="GB9" s="117"/>
      <c r="GC9" s="117"/>
      <c r="GD9" s="117"/>
      <c r="GE9" s="117"/>
      <c r="GF9" s="117"/>
      <c r="GG9" s="117"/>
      <c r="GH9" s="117"/>
      <c r="GI9" s="117"/>
      <c r="GJ9" s="117"/>
      <c r="GK9" s="117"/>
      <c r="GL9" s="117"/>
      <c r="GM9" s="117"/>
      <c r="GN9" s="117"/>
      <c r="GO9" s="117"/>
      <c r="GP9" s="117"/>
      <c r="GQ9" s="117"/>
      <c r="GR9" s="117"/>
      <c r="GS9" s="117"/>
      <c r="GT9" s="117"/>
      <c r="GU9" s="117"/>
      <c r="GV9" s="117"/>
      <c r="GW9" s="117"/>
      <c r="GX9" s="117"/>
      <c r="GY9" s="117"/>
      <c r="GZ9" s="117"/>
      <c r="HA9" s="117"/>
      <c r="HB9" s="117"/>
      <c r="HC9" s="117"/>
      <c r="HD9" s="117"/>
      <c r="HE9" s="117"/>
      <c r="HF9" s="117"/>
      <c r="HG9" s="117"/>
      <c r="HH9" s="117"/>
      <c r="HI9" s="117"/>
      <c r="HJ9" s="117"/>
      <c r="HK9" s="117"/>
      <c r="HL9" s="117"/>
      <c r="HM9" s="117"/>
      <c r="HN9" s="117"/>
      <c r="HO9" s="117"/>
      <c r="HP9" s="117"/>
      <c r="HQ9" s="117"/>
      <c r="HR9" s="117"/>
      <c r="HS9" s="117"/>
      <c r="HT9" s="117"/>
      <c r="HU9" s="117"/>
      <c r="HV9" s="117"/>
      <c r="HW9" s="117"/>
      <c r="HX9" s="117"/>
      <c r="HY9" s="117"/>
      <c r="HZ9" s="117"/>
      <c r="IA9" s="117"/>
      <c r="IB9" s="117"/>
      <c r="IC9" s="117"/>
      <c r="ID9" s="117"/>
      <c r="IE9" s="117"/>
      <c r="IF9" s="117"/>
      <c r="IG9" s="117"/>
      <c r="IH9" s="117"/>
      <c r="II9" s="117"/>
      <c r="IJ9" s="117"/>
      <c r="IK9" s="117"/>
      <c r="IL9" s="117"/>
      <c r="IM9" s="117"/>
      <c r="IN9" s="117"/>
      <c r="IO9" s="117"/>
      <c r="IP9" s="117"/>
      <c r="IQ9" s="97"/>
      <c r="IR9" s="97"/>
      <c r="IS9" s="97"/>
    </row>
    <row r="10" spans="1:253" ht="23.25" customHeight="1">
      <c r="A10" s="57" t="str">
        <f>'一般-工资福利'!A10</f>
        <v>201</v>
      </c>
      <c r="B10" s="57">
        <f>'一般-工资福利'!B10</f>
        <v>29</v>
      </c>
      <c r="C10" s="57"/>
      <c r="D10" s="57"/>
      <c r="E10" s="57" t="str">
        <f>'一般-工资福利'!E10</f>
        <v>群众团体事务</v>
      </c>
      <c r="F10" s="106">
        <f>F11+F12</f>
        <v>44.7</v>
      </c>
      <c r="G10" s="106">
        <f aca="true" t="shared" si="2" ref="G10:V10">G11+G12</f>
        <v>38.7</v>
      </c>
      <c r="H10" s="106">
        <f t="shared" si="2"/>
        <v>30.8</v>
      </c>
      <c r="I10" s="106">
        <f t="shared" si="2"/>
        <v>7.9</v>
      </c>
      <c r="J10" s="106">
        <f t="shared" si="2"/>
        <v>0</v>
      </c>
      <c r="K10" s="106">
        <f t="shared" si="2"/>
        <v>6</v>
      </c>
      <c r="L10" s="106">
        <f t="shared" si="2"/>
        <v>6</v>
      </c>
      <c r="M10" s="106">
        <f t="shared" si="2"/>
        <v>0</v>
      </c>
      <c r="N10" s="106">
        <f t="shared" si="2"/>
        <v>0</v>
      </c>
      <c r="O10" s="106">
        <f t="shared" si="2"/>
        <v>0</v>
      </c>
      <c r="P10" s="106">
        <f t="shared" si="2"/>
        <v>0</v>
      </c>
      <c r="Q10" s="106">
        <f t="shared" si="2"/>
        <v>0</v>
      </c>
      <c r="R10" s="106">
        <f t="shared" si="2"/>
        <v>0</v>
      </c>
      <c r="S10" s="106">
        <f t="shared" si="2"/>
        <v>44.7</v>
      </c>
      <c r="T10" s="106">
        <f t="shared" si="2"/>
        <v>44.7</v>
      </c>
      <c r="U10" s="106">
        <f t="shared" si="2"/>
        <v>0</v>
      </c>
      <c r="V10" s="106">
        <f t="shared" si="2"/>
        <v>0</v>
      </c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  <c r="GK10" s="117"/>
      <c r="GL10" s="117"/>
      <c r="GM10" s="117"/>
      <c r="GN10" s="117"/>
      <c r="GO10" s="117"/>
      <c r="GP10" s="117"/>
      <c r="GQ10" s="117"/>
      <c r="GR10" s="117"/>
      <c r="GS10" s="117"/>
      <c r="GT10" s="117"/>
      <c r="GU10" s="117"/>
      <c r="GV10" s="117"/>
      <c r="GW10" s="117"/>
      <c r="GX10" s="117"/>
      <c r="GY10" s="117"/>
      <c r="GZ10" s="117"/>
      <c r="HA10" s="117"/>
      <c r="HB10" s="117"/>
      <c r="HC10" s="117"/>
      <c r="HD10" s="117"/>
      <c r="HE10" s="117"/>
      <c r="HF10" s="117"/>
      <c r="HG10" s="117"/>
      <c r="HH10" s="117"/>
      <c r="HI10" s="117"/>
      <c r="HJ10" s="117"/>
      <c r="HK10" s="117"/>
      <c r="HL10" s="117"/>
      <c r="HM10" s="117"/>
      <c r="HN10" s="117"/>
      <c r="HO10" s="117"/>
      <c r="HP10" s="117"/>
      <c r="HQ10" s="117"/>
      <c r="HR10" s="117"/>
      <c r="HS10" s="117"/>
      <c r="HT10" s="117"/>
      <c r="HU10" s="117"/>
      <c r="HV10" s="117"/>
      <c r="HW10" s="117"/>
      <c r="HX10" s="117"/>
      <c r="HY10" s="117"/>
      <c r="HZ10" s="117"/>
      <c r="IA10" s="117"/>
      <c r="IB10" s="117"/>
      <c r="IC10" s="117"/>
      <c r="ID10" s="117"/>
      <c r="IE10" s="117"/>
      <c r="IF10" s="117"/>
      <c r="IG10" s="117"/>
      <c r="IH10" s="117"/>
      <c r="II10" s="117"/>
      <c r="IJ10" s="117"/>
      <c r="IK10" s="117"/>
      <c r="IL10" s="117"/>
      <c r="IM10" s="117"/>
      <c r="IN10" s="117"/>
      <c r="IO10" s="117"/>
      <c r="IP10" s="117"/>
      <c r="IQ10" s="97"/>
      <c r="IR10" s="97"/>
      <c r="IS10" s="97"/>
    </row>
    <row r="11" spans="1:255" s="95" customFormat="1" ht="23.25" customHeight="1">
      <c r="A11" s="57" t="str">
        <f>'一般-工资福利'!A11</f>
        <v>201</v>
      </c>
      <c r="B11" s="57" t="str">
        <f>'一般-工资福利'!B11</f>
        <v>29</v>
      </c>
      <c r="C11" s="57" t="str">
        <f>'一般-工资福利'!C11</f>
        <v>01</v>
      </c>
      <c r="D11" s="107">
        <f>'一般预算支出'!D11</f>
        <v>0</v>
      </c>
      <c r="E11" s="57" t="str">
        <f>'一般-工资福利'!E11</f>
        <v>行政运行</v>
      </c>
      <c r="F11" s="108">
        <f>'一般预算支出'!F11</f>
        <v>38.7</v>
      </c>
      <c r="G11" s="108">
        <f>'一般预算支出'!G11</f>
        <v>38.7</v>
      </c>
      <c r="H11" s="108">
        <f>'一般预算支出'!H11</f>
        <v>30.8</v>
      </c>
      <c r="I11" s="108">
        <f>'一般预算支出'!I11</f>
        <v>7.9</v>
      </c>
      <c r="J11" s="108">
        <f>'一般预算支出'!J11</f>
        <v>0</v>
      </c>
      <c r="K11" s="108">
        <f>'一般预算支出'!K11</f>
        <v>0</v>
      </c>
      <c r="L11" s="108">
        <f>'一般预算支出'!L11</f>
        <v>0</v>
      </c>
      <c r="M11" s="108">
        <f>'一般预算支出'!M11</f>
        <v>0</v>
      </c>
      <c r="N11" s="108">
        <f>'一般预算支出'!N11</f>
        <v>0</v>
      </c>
      <c r="O11" s="108">
        <f>'一般预算支出'!O11</f>
        <v>0</v>
      </c>
      <c r="P11" s="108">
        <f>'一般预算支出'!P11</f>
        <v>0</v>
      </c>
      <c r="Q11" s="108">
        <f>'一般预算支出'!Q11</f>
        <v>0</v>
      </c>
      <c r="R11" s="108">
        <f>'一般预算支出'!R11</f>
        <v>0</v>
      </c>
      <c r="S11" s="108">
        <f>SUM(T11:V11)</f>
        <v>38.7</v>
      </c>
      <c r="T11" s="108">
        <f>H11+I11</f>
        <v>38.7</v>
      </c>
      <c r="U11" s="108"/>
      <c r="V11" s="118">
        <f>J11</f>
        <v>0</v>
      </c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2"/>
      <c r="DJ11" s="112"/>
      <c r="DK11" s="112"/>
      <c r="DL11" s="112"/>
      <c r="DM11" s="112"/>
      <c r="DN11" s="112"/>
      <c r="DO11" s="112"/>
      <c r="DP11" s="112"/>
      <c r="DQ11" s="112"/>
      <c r="DR11" s="112"/>
      <c r="DS11" s="112"/>
      <c r="DT11" s="112"/>
      <c r="DU11" s="112"/>
      <c r="DV11" s="112"/>
      <c r="DW11" s="112"/>
      <c r="DX11" s="112"/>
      <c r="DY11" s="112"/>
      <c r="DZ11" s="112"/>
      <c r="EA11" s="112"/>
      <c r="EB11" s="112"/>
      <c r="EC11" s="112"/>
      <c r="ED11" s="112"/>
      <c r="EE11" s="112"/>
      <c r="EF11" s="112"/>
      <c r="EG11" s="112"/>
      <c r="EH11" s="112"/>
      <c r="EI11" s="112"/>
      <c r="EJ11" s="112"/>
      <c r="EK11" s="112"/>
      <c r="EL11" s="112"/>
      <c r="EM11" s="112"/>
      <c r="EN11" s="112"/>
      <c r="EO11" s="112"/>
      <c r="EP11" s="112"/>
      <c r="EQ11" s="112"/>
      <c r="ER11" s="112"/>
      <c r="ES11" s="112"/>
      <c r="ET11" s="112"/>
      <c r="EU11" s="112"/>
      <c r="EV11" s="112"/>
      <c r="EW11" s="112"/>
      <c r="EX11" s="112"/>
      <c r="EY11" s="112"/>
      <c r="EZ11" s="112"/>
      <c r="FA11" s="112"/>
      <c r="FB11" s="112"/>
      <c r="FC11" s="112"/>
      <c r="FD11" s="112"/>
      <c r="FE11" s="112"/>
      <c r="FF11" s="112"/>
      <c r="FG11" s="112"/>
      <c r="FH11" s="112"/>
      <c r="FI11" s="112"/>
      <c r="FJ11" s="112"/>
      <c r="FK11" s="112"/>
      <c r="FL11" s="112"/>
      <c r="FM11" s="112"/>
      <c r="FN11" s="112"/>
      <c r="FO11" s="112"/>
      <c r="FP11" s="112"/>
      <c r="FQ11" s="112"/>
      <c r="FR11" s="112"/>
      <c r="FS11" s="112"/>
      <c r="FT11" s="112"/>
      <c r="FU11" s="112"/>
      <c r="FV11" s="112"/>
      <c r="FW11" s="112"/>
      <c r="FX11" s="112"/>
      <c r="FY11" s="112"/>
      <c r="FZ11" s="112"/>
      <c r="GA11" s="112"/>
      <c r="GB11" s="112"/>
      <c r="GC11" s="112"/>
      <c r="GD11" s="112"/>
      <c r="GE11" s="112"/>
      <c r="GF11" s="112"/>
      <c r="GG11" s="112"/>
      <c r="GH11" s="112"/>
      <c r="GI11" s="112"/>
      <c r="GJ11" s="112"/>
      <c r="GK11" s="112"/>
      <c r="GL11" s="112"/>
      <c r="GM11" s="112"/>
      <c r="GN11" s="112"/>
      <c r="GO11" s="112"/>
      <c r="GP11" s="112"/>
      <c r="GQ11" s="112"/>
      <c r="GR11" s="112"/>
      <c r="GS11" s="112"/>
      <c r="GT11" s="112"/>
      <c r="GU11" s="112"/>
      <c r="GV11" s="112"/>
      <c r="GW11" s="112"/>
      <c r="GX11" s="112"/>
      <c r="GY11" s="112"/>
      <c r="GZ11" s="112"/>
      <c r="HA11" s="112"/>
      <c r="HB11" s="112"/>
      <c r="HC11" s="112"/>
      <c r="HD11" s="112"/>
      <c r="HE11" s="112"/>
      <c r="HF11" s="112"/>
      <c r="HG11" s="112"/>
      <c r="HH11" s="112"/>
      <c r="HI11" s="112"/>
      <c r="HJ11" s="112"/>
      <c r="HK11" s="112"/>
      <c r="HL11" s="112"/>
      <c r="HM11" s="112"/>
      <c r="HN11" s="112"/>
      <c r="HO11" s="112"/>
      <c r="HP11" s="112"/>
      <c r="HQ11" s="112"/>
      <c r="HR11" s="112"/>
      <c r="HS11" s="112"/>
      <c r="HT11" s="112"/>
      <c r="HU11" s="112"/>
      <c r="HV11" s="112"/>
      <c r="HW11" s="112"/>
      <c r="HX11" s="112"/>
      <c r="HY11" s="112"/>
      <c r="HZ11" s="112"/>
      <c r="IA11" s="112"/>
      <c r="IB11" s="112"/>
      <c r="IC11" s="112"/>
      <c r="ID11" s="112"/>
      <c r="IE11" s="112"/>
      <c r="IF11" s="112"/>
      <c r="IG11" s="112"/>
      <c r="IH11" s="112"/>
      <c r="II11" s="112"/>
      <c r="IJ11" s="112"/>
      <c r="IK11" s="112"/>
      <c r="IL11" s="112"/>
      <c r="IM11" s="112"/>
      <c r="IN11" s="112"/>
      <c r="IO11" s="112"/>
      <c r="IP11" s="112"/>
      <c r="IQ11" s="112"/>
      <c r="IR11" s="112"/>
      <c r="IS11" s="112"/>
      <c r="IT11" s="24"/>
      <c r="IU11" s="24"/>
    </row>
    <row r="12" spans="1:255" ht="26.25" customHeight="1">
      <c r="A12" s="109" t="str">
        <f>MID('项目明细表'!A7,1,3)</f>
        <v>201</v>
      </c>
      <c r="B12" s="109" t="str">
        <f>MID('项目明细表'!A7,4,2)</f>
        <v>29</v>
      </c>
      <c r="C12" s="57" t="str">
        <f>MID('项目明细表'!A7,6,2)</f>
        <v>99</v>
      </c>
      <c r="D12" s="110">
        <f>D11</f>
        <v>0</v>
      </c>
      <c r="E12" s="111" t="str">
        <f>'项目明细表'!B7</f>
        <v>其他群众团体事务支出</v>
      </c>
      <c r="F12" s="108">
        <f>'一般预算支出'!F12</f>
        <v>6</v>
      </c>
      <c r="G12" s="108">
        <f>'一般预算支出'!G12</f>
        <v>0</v>
      </c>
      <c r="H12" s="108">
        <f>'一般预算支出'!H12</f>
        <v>0</v>
      </c>
      <c r="I12" s="108">
        <f>'一般预算支出'!I12</f>
        <v>0</v>
      </c>
      <c r="J12" s="108">
        <f>'一般预算支出'!J12</f>
        <v>0</v>
      </c>
      <c r="K12" s="108">
        <f>'一般预算支出'!K12</f>
        <v>6</v>
      </c>
      <c r="L12" s="108">
        <f>'一般预算支出'!L12</f>
        <v>6</v>
      </c>
      <c r="M12" s="108">
        <f>'一般预算支出'!M12</f>
        <v>0</v>
      </c>
      <c r="N12" s="108">
        <f>'一般预算支出'!N12</f>
        <v>0</v>
      </c>
      <c r="O12" s="108">
        <f>'一般预算支出'!O12</f>
        <v>0</v>
      </c>
      <c r="P12" s="108">
        <f>'一般预算支出'!P12</f>
        <v>0</v>
      </c>
      <c r="Q12" s="108">
        <f>'一般预算支出'!Q12</f>
        <v>0</v>
      </c>
      <c r="R12" s="108">
        <f>'一般预算支出'!R12</f>
        <v>0</v>
      </c>
      <c r="S12" s="108">
        <f>SUM(T12:V12)</f>
        <v>6</v>
      </c>
      <c r="T12" s="108">
        <f>F12</f>
        <v>6</v>
      </c>
      <c r="U12" s="118"/>
      <c r="V12" s="119"/>
      <c r="IT12"/>
      <c r="IU12"/>
    </row>
    <row r="13" spans="1:255" ht="12.75" customHeight="1">
      <c r="A13" s="112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IT13"/>
      <c r="IU13"/>
    </row>
    <row r="14" spans="1:255" ht="12.75" customHeight="1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IT14"/>
      <c r="IU14"/>
    </row>
    <row r="15" spans="1:255" ht="12.75" customHeight="1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IT15"/>
      <c r="IU15"/>
    </row>
    <row r="16" spans="1:255" ht="12.75" customHeight="1">
      <c r="A16" s="112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IT16"/>
      <c r="IU16"/>
    </row>
    <row r="34" ht="11.25" customHeight="1"/>
  </sheetData>
  <sheetProtection formatCells="0" formatColumns="0" formatRows="0"/>
  <mergeCells count="25">
    <mergeCell ref="A2:V2"/>
    <mergeCell ref="U3:V3"/>
    <mergeCell ref="S4:V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6"/>
  <sheetViews>
    <sheetView showGridLines="0" showZeros="0" workbookViewId="0" topLeftCell="A1">
      <selection activeCell="I14" sqref="I14"/>
    </sheetView>
  </sheetViews>
  <sheetFormatPr defaultColWidth="6.875" defaultRowHeight="12.75" customHeight="1"/>
  <cols>
    <col min="1" max="1" width="15.50390625" style="68" customWidth="1"/>
    <col min="2" max="2" width="9.125" style="68" customWidth="1"/>
    <col min="3" max="8" width="7.875" style="68" customWidth="1"/>
    <col min="9" max="9" width="9.125" style="68" customWidth="1"/>
    <col min="10" max="15" width="7.875" style="68" customWidth="1"/>
    <col min="16" max="250" width="6.875" style="68" customWidth="1"/>
    <col min="251" max="16384" width="6.875" style="68" customWidth="1"/>
  </cols>
  <sheetData>
    <row r="1" spans="15:250" ht="12.75" customHeight="1">
      <c r="O1" s="87" t="s">
        <v>263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47.25" customHeight="1">
      <c r="A2" s="69" t="s">
        <v>264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12.75" customHeight="1">
      <c r="A3" s="70"/>
      <c r="F3" s="70"/>
      <c r="G3" s="70"/>
      <c r="H3" s="70"/>
      <c r="I3" s="70"/>
      <c r="J3" s="70"/>
      <c r="K3" s="70"/>
      <c r="L3" s="70"/>
      <c r="M3" s="70"/>
      <c r="N3" s="70"/>
      <c r="O3" s="70" t="s">
        <v>77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ht="23.25" customHeight="1">
      <c r="A4" s="71" t="s">
        <v>265</v>
      </c>
      <c r="B4" s="72" t="s">
        <v>266</v>
      </c>
      <c r="C4" s="72"/>
      <c r="D4" s="72"/>
      <c r="E4" s="72"/>
      <c r="F4" s="72"/>
      <c r="G4" s="72"/>
      <c r="H4" s="72"/>
      <c r="I4" s="88" t="s">
        <v>267</v>
      </c>
      <c r="J4" s="89"/>
      <c r="K4" s="89"/>
      <c r="L4" s="89"/>
      <c r="M4" s="89"/>
      <c r="N4" s="89"/>
      <c r="O4" s="89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ht="23.25" customHeight="1">
      <c r="A5" s="71"/>
      <c r="B5" s="73" t="s">
        <v>80</v>
      </c>
      <c r="C5" s="73" t="s">
        <v>178</v>
      </c>
      <c r="D5" s="73" t="s">
        <v>268</v>
      </c>
      <c r="E5" s="74" t="s">
        <v>269</v>
      </c>
      <c r="F5" s="75" t="s">
        <v>181</v>
      </c>
      <c r="G5" s="75" t="s">
        <v>270</v>
      </c>
      <c r="H5" s="76" t="s">
        <v>183</v>
      </c>
      <c r="I5" s="78" t="s">
        <v>80</v>
      </c>
      <c r="J5" s="79" t="s">
        <v>178</v>
      </c>
      <c r="K5" s="79" t="s">
        <v>268</v>
      </c>
      <c r="L5" s="79" t="s">
        <v>269</v>
      </c>
      <c r="M5" s="79" t="s">
        <v>181</v>
      </c>
      <c r="N5" s="79" t="s">
        <v>270</v>
      </c>
      <c r="O5" s="79" t="s">
        <v>183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ht="33" customHeight="1">
      <c r="A6" s="71"/>
      <c r="B6" s="77"/>
      <c r="C6" s="77"/>
      <c r="D6" s="77"/>
      <c r="E6" s="78"/>
      <c r="F6" s="79"/>
      <c r="G6" s="79"/>
      <c r="H6" s="80"/>
      <c r="I6" s="78"/>
      <c r="J6" s="79"/>
      <c r="K6" s="79"/>
      <c r="L6" s="79"/>
      <c r="M6" s="79"/>
      <c r="N6" s="79"/>
      <c r="O6" s="79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ht="12.75" customHeight="1">
      <c r="A7" s="81"/>
      <c r="B7" s="82">
        <v>7</v>
      </c>
      <c r="C7" s="82">
        <v>8</v>
      </c>
      <c r="D7" s="82">
        <v>9</v>
      </c>
      <c r="E7" s="82">
        <v>10</v>
      </c>
      <c r="F7" s="82">
        <v>11</v>
      </c>
      <c r="G7" s="82">
        <v>12</v>
      </c>
      <c r="H7" s="82">
        <v>13</v>
      </c>
      <c r="I7" s="82">
        <v>14</v>
      </c>
      <c r="J7" s="82">
        <v>15</v>
      </c>
      <c r="K7" s="82">
        <v>16</v>
      </c>
      <c r="L7" s="82">
        <v>17</v>
      </c>
      <c r="M7" s="82">
        <v>18</v>
      </c>
      <c r="N7" s="82">
        <v>19</v>
      </c>
      <c r="O7" s="82">
        <v>20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s="67" customFormat="1" ht="28.5" customHeight="1">
      <c r="A8" s="72" t="str">
        <f>'部门收入总表'!B7</f>
        <v>团县委</v>
      </c>
      <c r="B8" s="83">
        <f>SUM(C8:H8)</f>
        <v>0.3</v>
      </c>
      <c r="C8" s="84">
        <v>0.3</v>
      </c>
      <c r="D8" s="85"/>
      <c r="E8" s="85"/>
      <c r="F8" s="85"/>
      <c r="G8" s="85"/>
      <c r="H8" s="86"/>
      <c r="I8" s="90">
        <f>SUM(J8:O8)</f>
        <v>0.3</v>
      </c>
      <c r="J8" s="84">
        <v>0.3</v>
      </c>
      <c r="K8" s="91"/>
      <c r="L8" s="91"/>
      <c r="M8" s="91"/>
      <c r="N8" s="91"/>
      <c r="O8" s="92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</row>
    <row r="9" spans="1:250" ht="30.75" customHeight="1">
      <c r="A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3:250" ht="12.75" customHeight="1">
      <c r="C10" s="67"/>
      <c r="D10" s="67"/>
      <c r="E10" s="67"/>
      <c r="F10" s="67"/>
      <c r="G10" s="67"/>
      <c r="H10" s="67"/>
      <c r="I10" s="67"/>
      <c r="J10" s="67"/>
      <c r="L10" s="67"/>
      <c r="N10" s="93"/>
      <c r="O10" s="67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4:250" ht="12.75" customHeight="1">
      <c r="D11" s="67"/>
      <c r="G11" s="67"/>
      <c r="H11" s="67"/>
      <c r="I11" s="67"/>
      <c r="K11" s="67"/>
      <c r="O11" s="67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2:250" ht="12.75" customHeight="1">
      <c r="B12" s="67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15:250" ht="12.75" customHeight="1">
      <c r="O13" s="67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ht="12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250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  <row r="16" spans="1:250" ht="12.75" customHeight="1">
      <c r="A16" s="67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</row>
  </sheetData>
  <sheetProtection formatCells="0" formatColumns="0" formatRows="0"/>
  <mergeCells count="18">
    <mergeCell ref="A2:O2"/>
    <mergeCell ref="B4:H4"/>
    <mergeCell ref="I4:O4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"/>
  <sheetViews>
    <sheetView showGridLines="0" showZeros="0" workbookViewId="0" topLeftCell="A1">
      <selection activeCell="C7" sqref="B7:C7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65" t="s">
        <v>271</v>
      </c>
    </row>
    <row r="2" spans="1:21" ht="24.75" customHeight="1">
      <c r="A2" s="49" t="s">
        <v>272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1" ht="19.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66" t="s">
        <v>77</v>
      </c>
      <c r="U3" s="66"/>
    </row>
    <row r="4" spans="1:21" ht="27.75" customHeight="1">
      <c r="A4" s="50" t="s">
        <v>103</v>
      </c>
      <c r="B4" s="51"/>
      <c r="C4" s="52"/>
      <c r="D4" s="53" t="s">
        <v>123</v>
      </c>
      <c r="E4" s="53" t="s">
        <v>124</v>
      </c>
      <c r="F4" s="53" t="s">
        <v>97</v>
      </c>
      <c r="G4" s="54" t="s">
        <v>125</v>
      </c>
      <c r="H4" s="54" t="s">
        <v>126</v>
      </c>
      <c r="I4" s="54" t="s">
        <v>127</v>
      </c>
      <c r="J4" s="54" t="s">
        <v>128</v>
      </c>
      <c r="K4" s="54" t="s">
        <v>129</v>
      </c>
      <c r="L4" s="54" t="s">
        <v>130</v>
      </c>
      <c r="M4" s="54" t="s">
        <v>114</v>
      </c>
      <c r="N4" s="54" t="s">
        <v>131</v>
      </c>
      <c r="O4" s="54" t="s">
        <v>112</v>
      </c>
      <c r="P4" s="54" t="s">
        <v>116</v>
      </c>
      <c r="Q4" s="54" t="s">
        <v>115</v>
      </c>
      <c r="R4" s="54" t="s">
        <v>132</v>
      </c>
      <c r="S4" s="54" t="s">
        <v>133</v>
      </c>
      <c r="T4" s="54" t="s">
        <v>134</v>
      </c>
      <c r="U4" s="54" t="s">
        <v>119</v>
      </c>
    </row>
    <row r="5" spans="1:21" ht="13.5" customHeight="1">
      <c r="A5" s="53" t="s">
        <v>98</v>
      </c>
      <c r="B5" s="53" t="s">
        <v>99</v>
      </c>
      <c r="C5" s="53" t="s">
        <v>100</v>
      </c>
      <c r="D5" s="55"/>
      <c r="E5" s="55"/>
      <c r="F5" s="55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</row>
    <row r="6" spans="1:21" ht="18" customHeight="1">
      <c r="A6" s="56"/>
      <c r="B6" s="56"/>
      <c r="C6" s="56"/>
      <c r="D6" s="56"/>
      <c r="E6" s="56"/>
      <c r="F6" s="56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</row>
    <row r="7" spans="1:21" ht="22.5" customHeight="1">
      <c r="A7" s="57"/>
      <c r="B7" s="57"/>
      <c r="C7" s="58"/>
      <c r="D7" s="57" t="str">
        <f>'一般-工资福利'!D8</f>
        <v>160</v>
      </c>
      <c r="E7" s="57" t="str">
        <f>'一般-工资福利'!E8</f>
        <v>群众团体事务</v>
      </c>
      <c r="F7" s="59">
        <f>F10+F11</f>
        <v>44.7</v>
      </c>
      <c r="G7" s="59">
        <f aca="true" t="shared" si="0" ref="G7:U7">G10+G11</f>
        <v>30.8</v>
      </c>
      <c r="H7" s="59">
        <f t="shared" si="0"/>
        <v>13.9</v>
      </c>
      <c r="I7" s="59">
        <f t="shared" si="0"/>
        <v>0</v>
      </c>
      <c r="J7" s="59">
        <f t="shared" si="0"/>
        <v>0</v>
      </c>
      <c r="K7" s="59">
        <f t="shared" si="0"/>
        <v>0</v>
      </c>
      <c r="L7" s="59">
        <f t="shared" si="0"/>
        <v>0</v>
      </c>
      <c r="M7" s="59">
        <f t="shared" si="0"/>
        <v>0</v>
      </c>
      <c r="N7" s="59">
        <f t="shared" si="0"/>
        <v>0</v>
      </c>
      <c r="O7" s="59">
        <f t="shared" si="0"/>
        <v>0</v>
      </c>
      <c r="P7" s="59">
        <f t="shared" si="0"/>
        <v>0</v>
      </c>
      <c r="Q7" s="59">
        <f t="shared" si="0"/>
        <v>0</v>
      </c>
      <c r="R7" s="59">
        <f t="shared" si="0"/>
        <v>0</v>
      </c>
      <c r="S7" s="59">
        <f t="shared" si="0"/>
        <v>0</v>
      </c>
      <c r="T7" s="59">
        <f t="shared" si="0"/>
        <v>0</v>
      </c>
      <c r="U7" s="59">
        <f t="shared" si="0"/>
        <v>0</v>
      </c>
    </row>
    <row r="8" spans="1:21" ht="22.5" customHeight="1">
      <c r="A8" s="57" t="str">
        <f>'一般-工资福利'!A9</f>
        <v>201</v>
      </c>
      <c r="B8" s="57"/>
      <c r="C8" s="57"/>
      <c r="D8" s="57"/>
      <c r="E8" s="57" t="str">
        <f>'一般-工资福利'!E9</f>
        <v>一般公共服务支出</v>
      </c>
      <c r="F8" s="59">
        <f>F9</f>
        <v>44.7</v>
      </c>
      <c r="G8" s="59">
        <f aca="true" t="shared" si="1" ref="G8:U8">G9</f>
        <v>30.8</v>
      </c>
      <c r="H8" s="59">
        <f t="shared" si="1"/>
        <v>13.9</v>
      </c>
      <c r="I8" s="59">
        <f t="shared" si="1"/>
        <v>0</v>
      </c>
      <c r="J8" s="59">
        <f t="shared" si="1"/>
        <v>0</v>
      </c>
      <c r="K8" s="59">
        <f t="shared" si="1"/>
        <v>0</v>
      </c>
      <c r="L8" s="59">
        <f t="shared" si="1"/>
        <v>0</v>
      </c>
      <c r="M8" s="59">
        <f t="shared" si="1"/>
        <v>0</v>
      </c>
      <c r="N8" s="59">
        <f t="shared" si="1"/>
        <v>0</v>
      </c>
      <c r="O8" s="59">
        <f t="shared" si="1"/>
        <v>0</v>
      </c>
      <c r="P8" s="59">
        <f t="shared" si="1"/>
        <v>0</v>
      </c>
      <c r="Q8" s="59">
        <f t="shared" si="1"/>
        <v>0</v>
      </c>
      <c r="R8" s="59">
        <f t="shared" si="1"/>
        <v>0</v>
      </c>
      <c r="S8" s="59">
        <f t="shared" si="1"/>
        <v>0</v>
      </c>
      <c r="T8" s="59">
        <f t="shared" si="1"/>
        <v>0</v>
      </c>
      <c r="U8" s="59">
        <f t="shared" si="1"/>
        <v>0</v>
      </c>
    </row>
    <row r="9" spans="1:21" ht="22.5" customHeight="1">
      <c r="A9" s="57" t="str">
        <f>'一般-工资福利'!A10</f>
        <v>201</v>
      </c>
      <c r="B9" s="57">
        <f>'一般-工资福利'!B10</f>
        <v>29</v>
      </c>
      <c r="C9" s="57"/>
      <c r="D9" s="57"/>
      <c r="E9" s="57" t="str">
        <f>'一般-工资福利'!E10</f>
        <v>群众团体事务</v>
      </c>
      <c r="F9" s="59">
        <f>F10+F11</f>
        <v>44.7</v>
      </c>
      <c r="G9" s="59">
        <f aca="true" t="shared" si="2" ref="G9:U9">G10+G11</f>
        <v>30.8</v>
      </c>
      <c r="H9" s="59">
        <f t="shared" si="2"/>
        <v>13.9</v>
      </c>
      <c r="I9" s="59">
        <f t="shared" si="2"/>
        <v>0</v>
      </c>
      <c r="J9" s="59">
        <f t="shared" si="2"/>
        <v>0</v>
      </c>
      <c r="K9" s="59">
        <f t="shared" si="2"/>
        <v>0</v>
      </c>
      <c r="L9" s="59">
        <f t="shared" si="2"/>
        <v>0</v>
      </c>
      <c r="M9" s="59">
        <f t="shared" si="2"/>
        <v>0</v>
      </c>
      <c r="N9" s="59">
        <f t="shared" si="2"/>
        <v>0</v>
      </c>
      <c r="O9" s="59">
        <f t="shared" si="2"/>
        <v>0</v>
      </c>
      <c r="P9" s="59">
        <f t="shared" si="2"/>
        <v>0</v>
      </c>
      <c r="Q9" s="59">
        <f t="shared" si="2"/>
        <v>0</v>
      </c>
      <c r="R9" s="59">
        <f t="shared" si="2"/>
        <v>0</v>
      </c>
      <c r="S9" s="59">
        <f t="shared" si="2"/>
        <v>0</v>
      </c>
      <c r="T9" s="59">
        <f t="shared" si="2"/>
        <v>0</v>
      </c>
      <c r="U9" s="59">
        <f t="shared" si="2"/>
        <v>0</v>
      </c>
    </row>
    <row r="10" spans="1:21" s="24" customFormat="1" ht="22.5" customHeight="1">
      <c r="A10" s="57" t="str">
        <f>'一般-工资福利'!A11</f>
        <v>201</v>
      </c>
      <c r="B10" s="57" t="str">
        <f>'一般-工资福利'!B11</f>
        <v>29</v>
      </c>
      <c r="C10" s="57" t="str">
        <f>'一般-工资福利'!C11</f>
        <v>01</v>
      </c>
      <c r="D10" s="60">
        <f>'经费拔款'!D11</f>
        <v>0</v>
      </c>
      <c r="E10" s="57" t="str">
        <f>'一般-工资福利'!E11</f>
        <v>行政运行</v>
      </c>
      <c r="F10" s="61">
        <f>SUM(G10:U10)</f>
        <v>38.7</v>
      </c>
      <c r="G10" s="61">
        <f>'经费拔款'!H11</f>
        <v>30.8</v>
      </c>
      <c r="H10" s="61">
        <f>'经费拔款'!I11</f>
        <v>7.9</v>
      </c>
      <c r="I10" s="61"/>
      <c r="J10" s="61"/>
      <c r="K10" s="61"/>
      <c r="L10" s="61"/>
      <c r="M10" s="61"/>
      <c r="N10" s="61"/>
      <c r="O10" s="61">
        <f>'经费拔款'!J11</f>
        <v>0</v>
      </c>
      <c r="P10" s="63"/>
      <c r="Q10" s="63"/>
      <c r="R10" s="63"/>
      <c r="S10" s="63"/>
      <c r="T10" s="63"/>
      <c r="U10" s="63"/>
    </row>
    <row r="11" spans="1:21" ht="22.5" customHeight="1">
      <c r="A11" s="60" t="str">
        <f>'经费拔款'!A12</f>
        <v>201</v>
      </c>
      <c r="B11" s="60" t="str">
        <f>'经费拔款'!B12</f>
        <v>29</v>
      </c>
      <c r="C11" s="60" t="str">
        <f>'经费拔款'!C12</f>
        <v>99</v>
      </c>
      <c r="D11" s="60">
        <f>'经费拔款'!D12</f>
        <v>0</v>
      </c>
      <c r="E11" s="60" t="str">
        <f>'经费拔款'!E12</f>
        <v>其他群众团体事务支出</v>
      </c>
      <c r="F11" s="61">
        <f>SUM(G11:U11)</f>
        <v>6</v>
      </c>
      <c r="G11" s="62"/>
      <c r="H11" s="61">
        <f>'经费拔款'!L12</f>
        <v>6</v>
      </c>
      <c r="I11" s="62">
        <f>'经费拔款'!Q12</f>
        <v>0</v>
      </c>
      <c r="J11" s="62"/>
      <c r="K11" s="62"/>
      <c r="L11" s="62"/>
      <c r="M11" s="62"/>
      <c r="N11" s="62"/>
      <c r="O11" s="62"/>
      <c r="P11" s="64"/>
      <c r="Q11" s="64"/>
      <c r="R11" s="64"/>
      <c r="S11" s="64"/>
      <c r="T11" s="64"/>
      <c r="U11" s="64"/>
    </row>
  </sheetData>
  <sheetProtection sheet="1"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showGridLines="0" showZeros="0" workbookViewId="0" topLeftCell="A1">
      <selection activeCell="I10" sqref="I10"/>
    </sheetView>
  </sheetViews>
  <sheetFormatPr defaultColWidth="6.875" defaultRowHeight="12.75" customHeight="1"/>
  <cols>
    <col min="1" max="1" width="8.75390625" style="25" customWidth="1"/>
    <col min="2" max="2" width="16.625" style="25" customWidth="1"/>
    <col min="3" max="3" width="9.50390625" style="25" customWidth="1"/>
    <col min="4" max="4" width="9.25390625" style="25" customWidth="1"/>
    <col min="5" max="5" width="10.625" style="25" customWidth="1"/>
    <col min="6" max="7" width="23.625" style="25" customWidth="1"/>
    <col min="8" max="8" width="23.50390625" style="25" customWidth="1"/>
    <col min="9" max="9" width="20.625" style="25" customWidth="1"/>
    <col min="10" max="10" width="8.75390625" style="25" customWidth="1"/>
    <col min="11" max="16384" width="6.875" style="25" customWidth="1"/>
  </cols>
  <sheetData>
    <row r="1" spans="1:10" ht="18.75" customHeight="1">
      <c r="A1" s="26"/>
      <c r="B1" s="26"/>
      <c r="C1" s="26"/>
      <c r="D1" s="26"/>
      <c r="E1" s="27"/>
      <c r="F1" s="26"/>
      <c r="G1" s="26"/>
      <c r="H1" s="26"/>
      <c r="I1" s="26" t="s">
        <v>273</v>
      </c>
      <c r="J1" s="26"/>
    </row>
    <row r="2" spans="1:10" ht="18.75" customHeight="1">
      <c r="A2" s="28" t="s">
        <v>274</v>
      </c>
      <c r="B2" s="28"/>
      <c r="C2" s="28"/>
      <c r="D2" s="28"/>
      <c r="E2" s="28"/>
      <c r="F2" s="28"/>
      <c r="G2" s="28"/>
      <c r="H2" s="28"/>
      <c r="I2" s="28"/>
      <c r="J2" s="26"/>
    </row>
    <row r="3" ht="18.75" customHeight="1">
      <c r="I3" s="44" t="s">
        <v>77</v>
      </c>
    </row>
    <row r="4" spans="1:10" ht="32.25" customHeight="1">
      <c r="A4" s="29" t="s">
        <v>123</v>
      </c>
      <c r="B4" s="30" t="s">
        <v>79</v>
      </c>
      <c r="C4" s="31" t="s">
        <v>275</v>
      </c>
      <c r="D4" s="32"/>
      <c r="E4" s="33"/>
      <c r="F4" s="34" t="s">
        <v>276</v>
      </c>
      <c r="G4" s="32" t="s">
        <v>277</v>
      </c>
      <c r="H4" s="32" t="s">
        <v>278</v>
      </c>
      <c r="I4" s="32"/>
      <c r="J4" s="26"/>
    </row>
    <row r="5" spans="1:10" ht="24.75" customHeight="1">
      <c r="A5" s="29"/>
      <c r="B5" s="30"/>
      <c r="C5" s="35" t="s">
        <v>279</v>
      </c>
      <c r="D5" s="36" t="s">
        <v>105</v>
      </c>
      <c r="E5" s="37" t="s">
        <v>106</v>
      </c>
      <c r="F5" s="34"/>
      <c r="G5" s="32"/>
      <c r="H5" s="29" t="s">
        <v>280</v>
      </c>
      <c r="I5" s="32" t="s">
        <v>281</v>
      </c>
      <c r="J5" s="26"/>
    </row>
    <row r="6" spans="1:12" ht="307.5" customHeight="1">
      <c r="A6" s="38" t="str">
        <f>'经费拔款'!D8</f>
        <v>160</v>
      </c>
      <c r="B6" s="38" t="str">
        <f>'经费拔款'!E8</f>
        <v>群众团体事务</v>
      </c>
      <c r="C6" s="39">
        <f>SUM(D6:E6)</f>
        <v>44.7</v>
      </c>
      <c r="D6" s="39">
        <f>'部门收支总表'!F6</f>
        <v>38.7</v>
      </c>
      <c r="E6" s="39">
        <f>'部门收支总表'!F10</f>
        <v>6</v>
      </c>
      <c r="F6" s="40" t="s">
        <v>282</v>
      </c>
      <c r="G6" s="40" t="s">
        <v>283</v>
      </c>
      <c r="H6" s="41" t="s">
        <v>284</v>
      </c>
      <c r="I6" s="45" t="s">
        <v>285</v>
      </c>
      <c r="J6" s="46"/>
      <c r="K6" s="47"/>
      <c r="L6" s="47"/>
    </row>
    <row r="7" spans="1:10" ht="49.5" customHeight="1">
      <c r="A7" s="42"/>
      <c r="B7" s="42"/>
      <c r="C7" s="42"/>
      <c r="D7" s="42"/>
      <c r="E7" s="43"/>
      <c r="F7" s="42"/>
      <c r="G7" s="42"/>
      <c r="H7" s="42"/>
      <c r="I7" s="46"/>
      <c r="J7" s="46"/>
    </row>
    <row r="8" spans="1:10" ht="18.75" customHeight="1">
      <c r="A8" s="26"/>
      <c r="B8" s="42"/>
      <c r="C8" s="42"/>
      <c r="D8" s="42"/>
      <c r="E8" s="27"/>
      <c r="F8" s="26"/>
      <c r="G8" s="26"/>
      <c r="H8" s="42"/>
      <c r="I8" s="42"/>
      <c r="J8" s="26"/>
    </row>
    <row r="9" spans="1:10" ht="18.75" customHeight="1">
      <c r="A9" s="26"/>
      <c r="B9" s="42"/>
      <c r="C9" s="42"/>
      <c r="D9" s="42"/>
      <c r="E9" s="43"/>
      <c r="F9" s="26"/>
      <c r="G9" s="26"/>
      <c r="H9" s="26"/>
      <c r="I9" s="26"/>
      <c r="J9" s="26"/>
    </row>
    <row r="10" spans="1:10" ht="18.75" customHeight="1">
      <c r="A10" s="26"/>
      <c r="B10" s="42"/>
      <c r="C10" s="26"/>
      <c r="D10" s="42"/>
      <c r="E10" s="27"/>
      <c r="F10" s="26"/>
      <c r="G10" s="26"/>
      <c r="H10" s="42"/>
      <c r="I10" s="42"/>
      <c r="J10" s="26"/>
    </row>
    <row r="11" spans="1:10" ht="18.75" customHeight="1">
      <c r="A11" s="26"/>
      <c r="B11" s="26"/>
      <c r="C11" s="42"/>
      <c r="D11" s="42"/>
      <c r="E11" s="27"/>
      <c r="F11" s="26"/>
      <c r="G11" s="26"/>
      <c r="H11" s="26"/>
      <c r="I11" s="26"/>
      <c r="J11" s="26"/>
    </row>
    <row r="12" spans="1:10" ht="18.75" customHeight="1">
      <c r="A12" s="26"/>
      <c r="B12" s="26"/>
      <c r="C12" s="42"/>
      <c r="D12" s="42"/>
      <c r="E12" s="43"/>
      <c r="F12" s="26"/>
      <c r="G12" s="42"/>
      <c r="H12" s="42"/>
      <c r="I12" s="26"/>
      <c r="J12" s="26"/>
    </row>
    <row r="13" spans="1:10" ht="18.75" customHeight="1">
      <c r="A13" s="26"/>
      <c r="B13" s="26"/>
      <c r="C13" s="26"/>
      <c r="D13" s="26"/>
      <c r="E13" s="27"/>
      <c r="F13" s="26"/>
      <c r="G13" s="26"/>
      <c r="H13" s="26"/>
      <c r="I13" s="26"/>
      <c r="J13" s="26"/>
    </row>
  </sheetData>
  <sheetProtection formatCells="0" formatColumns="0" formatRows="0"/>
  <mergeCells count="7">
    <mergeCell ref="A2:I2"/>
    <mergeCell ref="C4:E4"/>
    <mergeCell ref="H4:I4"/>
    <mergeCell ref="A4:A5"/>
    <mergeCell ref="B4:B5"/>
    <mergeCell ref="F4:F5"/>
    <mergeCell ref="G4:G5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showGridLines="0" showZeros="0" workbookViewId="0" topLeftCell="A1">
      <selection activeCell="H26" sqref="H26"/>
    </sheetView>
  </sheetViews>
  <sheetFormatPr defaultColWidth="6.875" defaultRowHeight="22.5" customHeight="1"/>
  <cols>
    <col min="1" max="3" width="3.375" style="515" customWidth="1"/>
    <col min="4" max="4" width="7.375" style="515" customWidth="1"/>
    <col min="5" max="5" width="21.75390625" style="515" customWidth="1"/>
    <col min="6" max="6" width="12.50390625" style="515" customWidth="1"/>
    <col min="7" max="7" width="11.625" style="515" customWidth="1"/>
    <col min="8" max="16" width="10.50390625" style="515" customWidth="1"/>
    <col min="17" max="247" width="6.75390625" style="515" customWidth="1"/>
    <col min="248" max="16384" width="6.875" style="516" customWidth="1"/>
  </cols>
  <sheetData>
    <row r="1" spans="2:247" ht="22.5" customHeight="1"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P1" s="532" t="s">
        <v>93</v>
      </c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2.5" customHeight="1">
      <c r="A2" s="518" t="s">
        <v>94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4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2.5" customHeight="1">
      <c r="A3" s="382"/>
      <c r="B3" s="382"/>
      <c r="C3" s="382"/>
      <c r="D3" s="519"/>
      <c r="E3" s="520"/>
      <c r="F3" s="521"/>
      <c r="G3" s="522"/>
      <c r="H3" s="522"/>
      <c r="I3" s="522"/>
      <c r="J3" s="521"/>
      <c r="K3" s="521"/>
      <c r="L3" s="521"/>
      <c r="O3" s="533" t="s">
        <v>77</v>
      </c>
      <c r="P3" s="533"/>
      <c r="Q3" s="522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24.75" customHeight="1">
      <c r="A4" s="442" t="s">
        <v>95</v>
      </c>
      <c r="B4" s="442"/>
      <c r="C4" s="442"/>
      <c r="D4" s="440" t="s">
        <v>78</v>
      </c>
      <c r="E4" s="523" t="s">
        <v>96</v>
      </c>
      <c r="F4" s="524" t="s">
        <v>97</v>
      </c>
      <c r="G4" s="525" t="s">
        <v>81</v>
      </c>
      <c r="H4" s="525"/>
      <c r="I4" s="525"/>
      <c r="J4" s="440" t="s">
        <v>82</v>
      </c>
      <c r="K4" s="440" t="s">
        <v>83</v>
      </c>
      <c r="L4" s="440" t="s">
        <v>84</v>
      </c>
      <c r="M4" s="440" t="s">
        <v>85</v>
      </c>
      <c r="N4" s="440" t="s">
        <v>86</v>
      </c>
      <c r="O4" s="534" t="s">
        <v>87</v>
      </c>
      <c r="P4" s="535" t="s">
        <v>88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39" customHeight="1">
      <c r="A5" s="440" t="s">
        <v>98</v>
      </c>
      <c r="B5" s="440" t="s">
        <v>99</v>
      </c>
      <c r="C5" s="440" t="s">
        <v>100</v>
      </c>
      <c r="D5" s="440"/>
      <c r="E5" s="523"/>
      <c r="F5" s="440"/>
      <c r="G5" s="440" t="s">
        <v>89</v>
      </c>
      <c r="H5" s="440" t="s">
        <v>90</v>
      </c>
      <c r="I5" s="440" t="s">
        <v>91</v>
      </c>
      <c r="J5" s="440"/>
      <c r="K5" s="440"/>
      <c r="L5" s="440"/>
      <c r="M5" s="440"/>
      <c r="N5" s="440"/>
      <c r="O5" s="536"/>
      <c r="P5" s="537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2.5" customHeight="1">
      <c r="A6" s="453"/>
      <c r="B6" s="453"/>
      <c r="C6" s="453"/>
      <c r="D6" s="453"/>
      <c r="E6" s="453"/>
      <c r="F6" s="453">
        <v>1</v>
      </c>
      <c r="G6" s="453">
        <v>2</v>
      </c>
      <c r="H6" s="453">
        <v>3</v>
      </c>
      <c r="I6" s="453">
        <v>4</v>
      </c>
      <c r="J6" s="453">
        <v>5</v>
      </c>
      <c r="K6" s="453">
        <v>6</v>
      </c>
      <c r="L6" s="453">
        <v>7</v>
      </c>
      <c r="M6" s="453">
        <v>8</v>
      </c>
      <c r="N6" s="453">
        <v>9</v>
      </c>
      <c r="O6" s="538">
        <v>10</v>
      </c>
      <c r="P6" s="539">
        <v>11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17" ht="22.5" customHeight="1">
      <c r="A7" s="453"/>
      <c r="B7" s="453"/>
      <c r="C7" s="453"/>
      <c r="D7" s="420">
        <v>160</v>
      </c>
      <c r="E7" s="467" t="s">
        <v>80</v>
      </c>
      <c r="F7" s="526">
        <f>F8</f>
        <v>44.7</v>
      </c>
      <c r="G7" s="526">
        <v>44.7</v>
      </c>
      <c r="H7" s="526">
        <f aca="true" t="shared" si="0" ref="G7:P8">H8</f>
        <v>44.7</v>
      </c>
      <c r="I7" s="526">
        <f t="shared" si="0"/>
        <v>0</v>
      </c>
      <c r="J7" s="526">
        <f t="shared" si="0"/>
        <v>0</v>
      </c>
      <c r="K7" s="526">
        <f t="shared" si="0"/>
        <v>0</v>
      </c>
      <c r="L7" s="526">
        <f t="shared" si="0"/>
        <v>0</v>
      </c>
      <c r="M7" s="526">
        <f t="shared" si="0"/>
        <v>0</v>
      </c>
      <c r="N7" s="526">
        <f t="shared" si="0"/>
        <v>0</v>
      </c>
      <c r="O7" s="526">
        <f t="shared" si="0"/>
        <v>0</v>
      </c>
      <c r="P7" s="526">
        <f t="shared" si="0"/>
        <v>0</v>
      </c>
      <c r="Q7" s="515"/>
    </row>
    <row r="8" spans="1:256" s="24" customFormat="1" ht="22.5" customHeight="1">
      <c r="A8" s="527" t="str">
        <f>'一般-工资福利'!A9</f>
        <v>201</v>
      </c>
      <c r="B8" s="441"/>
      <c r="C8" s="527"/>
      <c r="D8" s="441"/>
      <c r="E8" s="527" t="str">
        <f>'一般-工资福利'!E9</f>
        <v>一般公共服务支出</v>
      </c>
      <c r="F8" s="528">
        <f>F9</f>
        <v>44.7</v>
      </c>
      <c r="G8" s="528">
        <f t="shared" si="0"/>
        <v>44.7</v>
      </c>
      <c r="H8" s="528">
        <f t="shared" si="0"/>
        <v>44.7</v>
      </c>
      <c r="I8" s="528">
        <f t="shared" si="0"/>
        <v>0</v>
      </c>
      <c r="J8" s="528">
        <f t="shared" si="0"/>
        <v>0</v>
      </c>
      <c r="K8" s="528">
        <f t="shared" si="0"/>
        <v>0</v>
      </c>
      <c r="L8" s="528">
        <f t="shared" si="0"/>
        <v>0</v>
      </c>
      <c r="M8" s="528">
        <f t="shared" si="0"/>
        <v>0</v>
      </c>
      <c r="N8" s="528">
        <f t="shared" si="0"/>
        <v>0</v>
      </c>
      <c r="O8" s="528">
        <f t="shared" si="0"/>
        <v>0</v>
      </c>
      <c r="P8" s="528">
        <f t="shared" si="0"/>
        <v>0</v>
      </c>
      <c r="Q8" s="531"/>
      <c r="R8" s="531"/>
      <c r="S8" s="531"/>
      <c r="T8" s="531"/>
      <c r="U8" s="531"/>
      <c r="V8" s="531"/>
      <c r="W8" s="531"/>
      <c r="X8" s="531"/>
      <c r="Y8" s="531"/>
      <c r="Z8" s="531"/>
      <c r="AA8" s="531"/>
      <c r="AB8" s="531"/>
      <c r="AC8" s="531"/>
      <c r="AD8" s="531"/>
      <c r="AE8" s="531"/>
      <c r="AF8" s="531"/>
      <c r="AG8" s="531"/>
      <c r="AH8" s="531"/>
      <c r="AI8" s="531"/>
      <c r="AJ8" s="531"/>
      <c r="AK8" s="531"/>
      <c r="AL8" s="531"/>
      <c r="AM8" s="531"/>
      <c r="AN8" s="531"/>
      <c r="AO8" s="531"/>
      <c r="AP8" s="531"/>
      <c r="AQ8" s="531"/>
      <c r="AR8" s="531"/>
      <c r="AS8" s="531"/>
      <c r="AT8" s="531"/>
      <c r="AU8" s="531"/>
      <c r="AV8" s="531"/>
      <c r="AW8" s="531"/>
      <c r="AX8" s="531"/>
      <c r="AY8" s="531"/>
      <c r="AZ8" s="531"/>
      <c r="BA8" s="531"/>
      <c r="BB8" s="531"/>
      <c r="BC8" s="531"/>
      <c r="BD8" s="531"/>
      <c r="BE8" s="531"/>
      <c r="BF8" s="531"/>
      <c r="BG8" s="531"/>
      <c r="BH8" s="531"/>
      <c r="BI8" s="531"/>
      <c r="BJ8" s="531"/>
      <c r="BK8" s="531"/>
      <c r="BL8" s="531"/>
      <c r="BM8" s="531"/>
      <c r="BN8" s="531"/>
      <c r="BO8" s="531"/>
      <c r="BP8" s="531"/>
      <c r="BQ8" s="531"/>
      <c r="BR8" s="531"/>
      <c r="BS8" s="531"/>
      <c r="BT8" s="531"/>
      <c r="BU8" s="531"/>
      <c r="BV8" s="531"/>
      <c r="BW8" s="531"/>
      <c r="BX8" s="531"/>
      <c r="BY8" s="531"/>
      <c r="BZ8" s="531"/>
      <c r="CA8" s="531"/>
      <c r="CB8" s="531"/>
      <c r="CC8" s="531"/>
      <c r="CD8" s="531"/>
      <c r="CE8" s="531"/>
      <c r="CF8" s="531"/>
      <c r="CG8" s="531"/>
      <c r="CH8" s="531"/>
      <c r="CI8" s="531"/>
      <c r="CJ8" s="531"/>
      <c r="CK8" s="531"/>
      <c r="CL8" s="531"/>
      <c r="CM8" s="531"/>
      <c r="CN8" s="531"/>
      <c r="CO8" s="531"/>
      <c r="CP8" s="531"/>
      <c r="CQ8" s="531"/>
      <c r="CR8" s="531"/>
      <c r="CS8" s="531"/>
      <c r="CT8" s="531"/>
      <c r="CU8" s="531"/>
      <c r="CV8" s="531"/>
      <c r="CW8" s="531"/>
      <c r="CX8" s="531"/>
      <c r="CY8" s="531"/>
      <c r="CZ8" s="531"/>
      <c r="DA8" s="531"/>
      <c r="DB8" s="531"/>
      <c r="DC8" s="531"/>
      <c r="DD8" s="531"/>
      <c r="DE8" s="531"/>
      <c r="DF8" s="531"/>
      <c r="DG8" s="531"/>
      <c r="DH8" s="531"/>
      <c r="DI8" s="531"/>
      <c r="DJ8" s="531"/>
      <c r="DK8" s="531"/>
      <c r="DL8" s="531"/>
      <c r="DM8" s="531"/>
      <c r="DN8" s="531"/>
      <c r="DO8" s="531"/>
      <c r="DP8" s="531"/>
      <c r="DQ8" s="531"/>
      <c r="DR8" s="531"/>
      <c r="DS8" s="531"/>
      <c r="DT8" s="531"/>
      <c r="DU8" s="531"/>
      <c r="DV8" s="531"/>
      <c r="DW8" s="531"/>
      <c r="DX8" s="531"/>
      <c r="DY8" s="531"/>
      <c r="DZ8" s="531"/>
      <c r="EA8" s="531"/>
      <c r="EB8" s="531"/>
      <c r="EC8" s="531"/>
      <c r="ED8" s="531"/>
      <c r="EE8" s="531"/>
      <c r="EF8" s="531"/>
      <c r="EG8" s="531"/>
      <c r="EH8" s="531"/>
      <c r="EI8" s="531"/>
      <c r="EJ8" s="531"/>
      <c r="EK8" s="531"/>
      <c r="EL8" s="531"/>
      <c r="EM8" s="531"/>
      <c r="EN8" s="531"/>
      <c r="EO8" s="531"/>
      <c r="EP8" s="531"/>
      <c r="EQ8" s="531"/>
      <c r="ER8" s="531"/>
      <c r="ES8" s="531"/>
      <c r="ET8" s="531"/>
      <c r="EU8" s="531"/>
      <c r="EV8" s="531"/>
      <c r="EW8" s="531"/>
      <c r="EX8" s="531"/>
      <c r="EY8" s="531"/>
      <c r="EZ8" s="531"/>
      <c r="FA8" s="531"/>
      <c r="FB8" s="531"/>
      <c r="FC8" s="531"/>
      <c r="FD8" s="531"/>
      <c r="FE8" s="531"/>
      <c r="FF8" s="531"/>
      <c r="FG8" s="531"/>
      <c r="FH8" s="531"/>
      <c r="FI8" s="531"/>
      <c r="FJ8" s="531"/>
      <c r="FK8" s="531"/>
      <c r="FL8" s="531"/>
      <c r="FM8" s="531"/>
      <c r="FN8" s="531"/>
      <c r="FO8" s="531"/>
      <c r="FP8" s="531"/>
      <c r="FQ8" s="531"/>
      <c r="FR8" s="531"/>
      <c r="FS8" s="531"/>
      <c r="FT8" s="531"/>
      <c r="FU8" s="531"/>
      <c r="FV8" s="531"/>
      <c r="FW8" s="531"/>
      <c r="FX8" s="531"/>
      <c r="FY8" s="531"/>
      <c r="FZ8" s="531"/>
      <c r="GA8" s="531"/>
      <c r="GB8" s="531"/>
      <c r="GC8" s="531"/>
      <c r="GD8" s="531"/>
      <c r="GE8" s="531"/>
      <c r="GF8" s="531"/>
      <c r="GG8" s="531"/>
      <c r="GH8" s="531"/>
      <c r="GI8" s="531"/>
      <c r="GJ8" s="531"/>
      <c r="GK8" s="531"/>
      <c r="GL8" s="531"/>
      <c r="GM8" s="531"/>
      <c r="GN8" s="531"/>
      <c r="GO8" s="531"/>
      <c r="GP8" s="531"/>
      <c r="GQ8" s="531"/>
      <c r="GR8" s="531"/>
      <c r="GS8" s="531"/>
      <c r="GT8" s="531"/>
      <c r="GU8" s="531"/>
      <c r="GV8" s="531"/>
      <c r="GW8" s="531"/>
      <c r="GX8" s="531"/>
      <c r="GY8" s="531"/>
      <c r="GZ8" s="531"/>
      <c r="HA8" s="531"/>
      <c r="HB8" s="531"/>
      <c r="HC8" s="531"/>
      <c r="HD8" s="531"/>
      <c r="HE8" s="531"/>
      <c r="HF8" s="531"/>
      <c r="HG8" s="531"/>
      <c r="HH8" s="531"/>
      <c r="HI8" s="531"/>
      <c r="HJ8" s="531"/>
      <c r="HK8" s="531"/>
      <c r="HL8" s="531"/>
      <c r="HM8" s="531"/>
      <c r="HN8" s="531"/>
      <c r="HO8" s="531"/>
      <c r="HP8" s="531"/>
      <c r="HQ8" s="531"/>
      <c r="HR8" s="531"/>
      <c r="HS8" s="531"/>
      <c r="HT8" s="531"/>
      <c r="HU8" s="531"/>
      <c r="HV8" s="531"/>
      <c r="HW8" s="531"/>
      <c r="HX8" s="531"/>
      <c r="HY8" s="531"/>
      <c r="HZ8" s="531"/>
      <c r="IA8" s="531"/>
      <c r="IB8" s="531"/>
      <c r="IC8" s="531"/>
      <c r="ID8" s="531"/>
      <c r="IE8" s="531"/>
      <c r="IF8" s="531"/>
      <c r="IG8" s="531"/>
      <c r="IH8" s="531"/>
      <c r="II8" s="531"/>
      <c r="IJ8" s="531"/>
      <c r="IK8" s="531"/>
      <c r="IL8" s="531"/>
      <c r="IM8" s="531"/>
      <c r="IN8" s="514"/>
      <c r="IO8" s="514"/>
      <c r="IP8" s="514"/>
      <c r="IQ8" s="514"/>
      <c r="IR8" s="514"/>
      <c r="IS8" s="514"/>
      <c r="IT8" s="514"/>
      <c r="IU8" s="514"/>
      <c r="IV8" s="514"/>
    </row>
    <row r="9" spans="1:256" s="24" customFormat="1" ht="22.5" customHeight="1">
      <c r="A9" s="527" t="str">
        <f>'一般-工资福利'!A10</f>
        <v>201</v>
      </c>
      <c r="B9" s="527">
        <f>'一般-工资福利'!B10</f>
        <v>29</v>
      </c>
      <c r="C9" s="527"/>
      <c r="D9" s="441"/>
      <c r="E9" s="527" t="str">
        <f>'一般-工资福利'!E10</f>
        <v>群众团体事务</v>
      </c>
      <c r="F9" s="528">
        <f>F10+F11</f>
        <v>44.7</v>
      </c>
      <c r="G9" s="528">
        <f aca="true" t="shared" si="1" ref="G9:P9">G10+G11</f>
        <v>44.7</v>
      </c>
      <c r="H9" s="528">
        <f t="shared" si="1"/>
        <v>44.7</v>
      </c>
      <c r="I9" s="528">
        <f t="shared" si="1"/>
        <v>0</v>
      </c>
      <c r="J9" s="528">
        <f t="shared" si="1"/>
        <v>0</v>
      </c>
      <c r="K9" s="528">
        <f t="shared" si="1"/>
        <v>0</v>
      </c>
      <c r="L9" s="528">
        <f t="shared" si="1"/>
        <v>0</v>
      </c>
      <c r="M9" s="528">
        <f t="shared" si="1"/>
        <v>0</v>
      </c>
      <c r="N9" s="528">
        <f t="shared" si="1"/>
        <v>0</v>
      </c>
      <c r="O9" s="528">
        <f t="shared" si="1"/>
        <v>0</v>
      </c>
      <c r="P9" s="528">
        <f t="shared" si="1"/>
        <v>0</v>
      </c>
      <c r="Q9" s="531"/>
      <c r="R9" s="531"/>
      <c r="S9" s="531"/>
      <c r="T9" s="531"/>
      <c r="U9" s="531"/>
      <c r="V9" s="531"/>
      <c r="W9" s="531"/>
      <c r="X9" s="531"/>
      <c r="Y9" s="531"/>
      <c r="Z9" s="531"/>
      <c r="AA9" s="531"/>
      <c r="AB9" s="531"/>
      <c r="AC9" s="531"/>
      <c r="AD9" s="531"/>
      <c r="AE9" s="531"/>
      <c r="AF9" s="531"/>
      <c r="AG9" s="531"/>
      <c r="AH9" s="531"/>
      <c r="AI9" s="531"/>
      <c r="AJ9" s="531"/>
      <c r="AK9" s="531"/>
      <c r="AL9" s="531"/>
      <c r="AM9" s="531"/>
      <c r="AN9" s="531"/>
      <c r="AO9" s="531"/>
      <c r="AP9" s="531"/>
      <c r="AQ9" s="531"/>
      <c r="AR9" s="531"/>
      <c r="AS9" s="531"/>
      <c r="AT9" s="531"/>
      <c r="AU9" s="531"/>
      <c r="AV9" s="531"/>
      <c r="AW9" s="531"/>
      <c r="AX9" s="531"/>
      <c r="AY9" s="531"/>
      <c r="AZ9" s="531"/>
      <c r="BA9" s="531"/>
      <c r="BB9" s="531"/>
      <c r="BC9" s="531"/>
      <c r="BD9" s="531"/>
      <c r="BE9" s="531"/>
      <c r="BF9" s="531"/>
      <c r="BG9" s="531"/>
      <c r="BH9" s="531"/>
      <c r="BI9" s="531"/>
      <c r="BJ9" s="531"/>
      <c r="BK9" s="531"/>
      <c r="BL9" s="531"/>
      <c r="BM9" s="531"/>
      <c r="BN9" s="531"/>
      <c r="BO9" s="531"/>
      <c r="BP9" s="531"/>
      <c r="BQ9" s="531"/>
      <c r="BR9" s="531"/>
      <c r="BS9" s="531"/>
      <c r="BT9" s="531"/>
      <c r="BU9" s="531"/>
      <c r="BV9" s="531"/>
      <c r="BW9" s="531"/>
      <c r="BX9" s="531"/>
      <c r="BY9" s="531"/>
      <c r="BZ9" s="531"/>
      <c r="CA9" s="531"/>
      <c r="CB9" s="531"/>
      <c r="CC9" s="531"/>
      <c r="CD9" s="531"/>
      <c r="CE9" s="531"/>
      <c r="CF9" s="531"/>
      <c r="CG9" s="531"/>
      <c r="CH9" s="531"/>
      <c r="CI9" s="531"/>
      <c r="CJ9" s="531"/>
      <c r="CK9" s="531"/>
      <c r="CL9" s="531"/>
      <c r="CM9" s="531"/>
      <c r="CN9" s="531"/>
      <c r="CO9" s="531"/>
      <c r="CP9" s="531"/>
      <c r="CQ9" s="531"/>
      <c r="CR9" s="531"/>
      <c r="CS9" s="531"/>
      <c r="CT9" s="531"/>
      <c r="CU9" s="531"/>
      <c r="CV9" s="531"/>
      <c r="CW9" s="531"/>
      <c r="CX9" s="531"/>
      <c r="CY9" s="531"/>
      <c r="CZ9" s="531"/>
      <c r="DA9" s="531"/>
      <c r="DB9" s="531"/>
      <c r="DC9" s="531"/>
      <c r="DD9" s="531"/>
      <c r="DE9" s="531"/>
      <c r="DF9" s="531"/>
      <c r="DG9" s="531"/>
      <c r="DH9" s="531"/>
      <c r="DI9" s="531"/>
      <c r="DJ9" s="531"/>
      <c r="DK9" s="531"/>
      <c r="DL9" s="531"/>
      <c r="DM9" s="531"/>
      <c r="DN9" s="531"/>
      <c r="DO9" s="531"/>
      <c r="DP9" s="531"/>
      <c r="DQ9" s="531"/>
      <c r="DR9" s="531"/>
      <c r="DS9" s="531"/>
      <c r="DT9" s="531"/>
      <c r="DU9" s="531"/>
      <c r="DV9" s="531"/>
      <c r="DW9" s="531"/>
      <c r="DX9" s="531"/>
      <c r="DY9" s="531"/>
      <c r="DZ9" s="531"/>
      <c r="EA9" s="531"/>
      <c r="EB9" s="531"/>
      <c r="EC9" s="531"/>
      <c r="ED9" s="531"/>
      <c r="EE9" s="531"/>
      <c r="EF9" s="531"/>
      <c r="EG9" s="531"/>
      <c r="EH9" s="531"/>
      <c r="EI9" s="531"/>
      <c r="EJ9" s="531"/>
      <c r="EK9" s="531"/>
      <c r="EL9" s="531"/>
      <c r="EM9" s="531"/>
      <c r="EN9" s="531"/>
      <c r="EO9" s="531"/>
      <c r="EP9" s="531"/>
      <c r="EQ9" s="531"/>
      <c r="ER9" s="531"/>
      <c r="ES9" s="531"/>
      <c r="ET9" s="531"/>
      <c r="EU9" s="531"/>
      <c r="EV9" s="531"/>
      <c r="EW9" s="531"/>
      <c r="EX9" s="531"/>
      <c r="EY9" s="531"/>
      <c r="EZ9" s="531"/>
      <c r="FA9" s="531"/>
      <c r="FB9" s="531"/>
      <c r="FC9" s="531"/>
      <c r="FD9" s="531"/>
      <c r="FE9" s="531"/>
      <c r="FF9" s="531"/>
      <c r="FG9" s="531"/>
      <c r="FH9" s="531"/>
      <c r="FI9" s="531"/>
      <c r="FJ9" s="531"/>
      <c r="FK9" s="531"/>
      <c r="FL9" s="531"/>
      <c r="FM9" s="531"/>
      <c r="FN9" s="531"/>
      <c r="FO9" s="531"/>
      <c r="FP9" s="531"/>
      <c r="FQ9" s="531"/>
      <c r="FR9" s="531"/>
      <c r="FS9" s="531"/>
      <c r="FT9" s="531"/>
      <c r="FU9" s="531"/>
      <c r="FV9" s="531"/>
      <c r="FW9" s="531"/>
      <c r="FX9" s="531"/>
      <c r="FY9" s="531"/>
      <c r="FZ9" s="531"/>
      <c r="GA9" s="531"/>
      <c r="GB9" s="531"/>
      <c r="GC9" s="531"/>
      <c r="GD9" s="531"/>
      <c r="GE9" s="531"/>
      <c r="GF9" s="531"/>
      <c r="GG9" s="531"/>
      <c r="GH9" s="531"/>
      <c r="GI9" s="531"/>
      <c r="GJ9" s="531"/>
      <c r="GK9" s="531"/>
      <c r="GL9" s="531"/>
      <c r="GM9" s="531"/>
      <c r="GN9" s="531"/>
      <c r="GO9" s="531"/>
      <c r="GP9" s="531"/>
      <c r="GQ9" s="531"/>
      <c r="GR9" s="531"/>
      <c r="GS9" s="531"/>
      <c r="GT9" s="531"/>
      <c r="GU9" s="531"/>
      <c r="GV9" s="531"/>
      <c r="GW9" s="531"/>
      <c r="GX9" s="531"/>
      <c r="GY9" s="531"/>
      <c r="GZ9" s="531"/>
      <c r="HA9" s="531"/>
      <c r="HB9" s="531"/>
      <c r="HC9" s="531"/>
      <c r="HD9" s="531"/>
      <c r="HE9" s="531"/>
      <c r="HF9" s="531"/>
      <c r="HG9" s="531"/>
      <c r="HH9" s="531"/>
      <c r="HI9" s="531"/>
      <c r="HJ9" s="531"/>
      <c r="HK9" s="531"/>
      <c r="HL9" s="531"/>
      <c r="HM9" s="531"/>
      <c r="HN9" s="531"/>
      <c r="HO9" s="531"/>
      <c r="HP9" s="531"/>
      <c r="HQ9" s="531"/>
      <c r="HR9" s="531"/>
      <c r="HS9" s="531"/>
      <c r="HT9" s="531"/>
      <c r="HU9" s="531"/>
      <c r="HV9" s="531"/>
      <c r="HW9" s="531"/>
      <c r="HX9" s="531"/>
      <c r="HY9" s="531"/>
      <c r="HZ9" s="531"/>
      <c r="IA9" s="531"/>
      <c r="IB9" s="531"/>
      <c r="IC9" s="531"/>
      <c r="ID9" s="531"/>
      <c r="IE9" s="531"/>
      <c r="IF9" s="531"/>
      <c r="IG9" s="531"/>
      <c r="IH9" s="531"/>
      <c r="II9" s="531"/>
      <c r="IJ9" s="531"/>
      <c r="IK9" s="531"/>
      <c r="IL9" s="531"/>
      <c r="IM9" s="531"/>
      <c r="IN9" s="514"/>
      <c r="IO9" s="514"/>
      <c r="IP9" s="514"/>
      <c r="IQ9" s="514"/>
      <c r="IR9" s="514"/>
      <c r="IS9" s="514"/>
      <c r="IT9" s="514"/>
      <c r="IU9" s="514"/>
      <c r="IV9" s="514"/>
    </row>
    <row r="10" spans="1:247" s="514" customFormat="1" ht="22.5" customHeight="1">
      <c r="A10" s="527" t="str">
        <f>'一般-工资福利'!A11</f>
        <v>201</v>
      </c>
      <c r="B10" s="527" t="str">
        <f>'一般-工资福利'!B11</f>
        <v>29</v>
      </c>
      <c r="C10" s="527" t="str">
        <f>'一般-工资福利'!C11</f>
        <v>01</v>
      </c>
      <c r="D10" s="441"/>
      <c r="E10" s="527" t="str">
        <f>'一般-工资福利'!E11</f>
        <v>行政运行</v>
      </c>
      <c r="F10" s="529">
        <f>SUM(H10:P10)</f>
        <v>38.7</v>
      </c>
      <c r="G10" s="529">
        <f>SUM(H10:I10)</f>
        <v>38.7</v>
      </c>
      <c r="H10" s="529">
        <v>38.7</v>
      </c>
      <c r="I10" s="540">
        <f>'财政拨款收支总表'!B8</f>
        <v>0</v>
      </c>
      <c r="J10" s="540"/>
      <c r="K10" s="540"/>
      <c r="L10" s="540"/>
      <c r="M10" s="540"/>
      <c r="N10" s="540"/>
      <c r="O10" s="540"/>
      <c r="P10" s="540"/>
      <c r="Q10" s="531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</row>
    <row r="11" spans="1:247" ht="22.5" customHeight="1">
      <c r="A11" s="442" t="str">
        <f>MID('项目明细表'!A7,1,3)</f>
        <v>201</v>
      </c>
      <c r="B11" s="442" t="str">
        <f>MID('项目明细表'!A7,4,2)</f>
        <v>29</v>
      </c>
      <c r="C11" s="442" t="str">
        <f>MID('项目明细表'!A7,6,2)</f>
        <v>99</v>
      </c>
      <c r="D11" s="441"/>
      <c r="E11" s="530" t="str">
        <f>'项目明细表'!B7</f>
        <v>其他群众团体事务支出</v>
      </c>
      <c r="F11" s="529">
        <f>SUM(H11:P11)</f>
        <v>6</v>
      </c>
      <c r="G11" s="529">
        <f>SUM(H11:I11)</f>
        <v>6</v>
      </c>
      <c r="H11" s="529">
        <v>6</v>
      </c>
      <c r="I11" s="541"/>
      <c r="J11" s="541"/>
      <c r="K11" s="541"/>
      <c r="L11" s="541"/>
      <c r="M11" s="541"/>
      <c r="N11" s="541"/>
      <c r="O11" s="541"/>
      <c r="P11" s="541"/>
      <c r="Q11" s="53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247" ht="22.5" customHeight="1">
      <c r="A12" s="531"/>
      <c r="B12" s="531"/>
      <c r="C12" s="531"/>
      <c r="D12" s="531"/>
      <c r="E12" s="531"/>
      <c r="F12" s="531"/>
      <c r="G12" s="531"/>
      <c r="H12" s="531"/>
      <c r="I12" s="531"/>
      <c r="J12" s="531"/>
      <c r="K12" s="531"/>
      <c r="L12" s="531"/>
      <c r="M12" s="531"/>
      <c r="N12" s="531"/>
      <c r="O12" s="531"/>
      <c r="P12" s="531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ht="22.5" customHeight="1">
      <c r="A13" s="531"/>
      <c r="B13" s="531"/>
      <c r="C13" s="531"/>
      <c r="D13" s="531"/>
      <c r="E13" s="531"/>
      <c r="H13" s="531"/>
      <c r="I13" s="531"/>
      <c r="J13" s="531"/>
      <c r="K13" s="531"/>
      <c r="L13" s="531"/>
      <c r="M13" s="531"/>
      <c r="N13" s="531"/>
      <c r="O13" s="531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1:247" ht="22.5" customHeight="1">
      <c r="A14" s="531"/>
      <c r="B14" s="531"/>
      <c r="C14" s="531"/>
      <c r="D14" s="531"/>
      <c r="E14" s="531"/>
      <c r="F14" s="531"/>
      <c r="H14" s="531"/>
      <c r="I14" s="531"/>
      <c r="J14" s="531"/>
      <c r="K14" s="531"/>
      <c r="L14" s="531"/>
      <c r="M14" s="531"/>
      <c r="N14" s="531"/>
      <c r="O14" s="531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2:247" ht="22.5" customHeight="1">
      <c r="B15" s="531"/>
      <c r="C15" s="531"/>
      <c r="D15" s="531"/>
      <c r="E15" s="531"/>
      <c r="H15" s="531"/>
      <c r="I15" s="531"/>
      <c r="J15" s="531"/>
      <c r="K15" s="531"/>
      <c r="L15" s="531"/>
      <c r="M15" s="531"/>
      <c r="N15" s="531"/>
      <c r="O15" s="531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3:247" ht="22.5" customHeight="1">
      <c r="C16" s="531"/>
      <c r="D16" s="531"/>
      <c r="E16" s="531"/>
      <c r="I16" s="531"/>
      <c r="L16" s="531"/>
      <c r="M16" s="531"/>
      <c r="N16" s="531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4:247" ht="22.5" customHeight="1">
      <c r="D17" s="531"/>
      <c r="E17" s="531"/>
      <c r="M17" s="531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  <row r="18" spans="5:247" ht="22.5" customHeight="1">
      <c r="E18" s="531"/>
      <c r="L18" s="531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</row>
  </sheetData>
  <sheetProtection formatCells="0" formatColumns="0" formatRows="0"/>
  <mergeCells count="14">
    <mergeCell ref="A2:P2"/>
    <mergeCell ref="O3:P3"/>
    <mergeCell ref="A4:C4"/>
    <mergeCell ref="G4:I4"/>
    <mergeCell ref="D4:D5"/>
    <mergeCell ref="E4:E5"/>
    <mergeCell ref="F4:F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77"/>
  <headerFooter scaleWithDoc="0"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showGridLines="0" showZeros="0" workbookViewId="0" topLeftCell="A1">
      <selection activeCell="G16" sqref="G16"/>
    </sheetView>
  </sheetViews>
  <sheetFormatPr defaultColWidth="6.875" defaultRowHeight="12.75" customHeight="1"/>
  <cols>
    <col min="1" max="1" width="8.75390625" style="2" customWidth="1"/>
    <col min="2" max="2" width="20.375" style="2" customWidth="1"/>
    <col min="3" max="3" width="13.50390625" style="2" customWidth="1"/>
    <col min="4" max="5" width="15.125" style="2" customWidth="1"/>
    <col min="6" max="6" width="14.125" style="2" customWidth="1"/>
    <col min="7" max="7" width="10.75390625" style="2" customWidth="1"/>
    <col min="8" max="8" width="17.125" style="2" customWidth="1"/>
    <col min="9" max="13" width="16.625" style="2" customWidth="1"/>
    <col min="14" max="14" width="20.625" style="2" customWidth="1"/>
    <col min="15" max="15" width="8.75390625" style="2" customWidth="1"/>
    <col min="16" max="16" width="17.125" style="2" customWidth="1"/>
    <col min="17" max="17" width="11.125" style="2" customWidth="1"/>
    <col min="18" max="18" width="11.375" style="2" customWidth="1"/>
    <col min="19" max="19" width="8.75390625" style="2" customWidth="1"/>
    <col min="20" max="16384" width="6.875" style="2" customWidth="1"/>
  </cols>
  <sheetData>
    <row r="1" spans="1:19" ht="18.75" customHeight="1">
      <c r="A1" s="3"/>
      <c r="B1" s="3"/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3" t="s">
        <v>286</v>
      </c>
      <c r="O1" s="3"/>
      <c r="P1"/>
      <c r="Q1"/>
      <c r="R1"/>
      <c r="S1"/>
    </row>
    <row r="2" spans="1:19" ht="18.75" customHeight="1">
      <c r="A2" s="5" t="s">
        <v>287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3"/>
      <c r="P2"/>
      <c r="Q2"/>
      <c r="R2"/>
      <c r="S2"/>
    </row>
    <row r="3" spans="14:19" ht="18.75" customHeight="1">
      <c r="N3" s="21" t="s">
        <v>77</v>
      </c>
      <c r="P3"/>
      <c r="Q3"/>
      <c r="R3"/>
      <c r="S3"/>
    </row>
    <row r="4" spans="1:19" ht="32.25" customHeight="1">
      <c r="A4" s="6" t="s">
        <v>123</v>
      </c>
      <c r="B4" s="7" t="s">
        <v>79</v>
      </c>
      <c r="C4" s="8" t="s">
        <v>288</v>
      </c>
      <c r="D4" s="6" t="s">
        <v>289</v>
      </c>
      <c r="E4" s="6" t="s">
        <v>290</v>
      </c>
      <c r="F4" s="6"/>
      <c r="G4" s="6" t="s">
        <v>291</v>
      </c>
      <c r="H4" s="9" t="s">
        <v>292</v>
      </c>
      <c r="I4" s="6" t="s">
        <v>293</v>
      </c>
      <c r="J4" s="6" t="s">
        <v>294</v>
      </c>
      <c r="K4" s="6" t="s">
        <v>295</v>
      </c>
      <c r="L4" s="6" t="s">
        <v>296</v>
      </c>
      <c r="M4" s="6" t="s">
        <v>297</v>
      </c>
      <c r="N4" s="6" t="s">
        <v>298</v>
      </c>
      <c r="O4" s="3"/>
      <c r="P4"/>
      <c r="Q4"/>
      <c r="R4"/>
      <c r="S4"/>
    </row>
    <row r="5" spans="1:19" ht="24.75" customHeight="1">
      <c r="A5" s="6"/>
      <c r="B5" s="10"/>
      <c r="C5" s="8"/>
      <c r="D5" s="6"/>
      <c r="E5" s="6" t="s">
        <v>166</v>
      </c>
      <c r="F5" s="11" t="s">
        <v>299</v>
      </c>
      <c r="G5" s="6"/>
      <c r="H5" s="9"/>
      <c r="I5" s="6"/>
      <c r="J5" s="6"/>
      <c r="K5" s="6"/>
      <c r="L5" s="6"/>
      <c r="M5" s="6"/>
      <c r="N5" s="6"/>
      <c r="O5" s="3"/>
      <c r="P5"/>
      <c r="Q5"/>
      <c r="R5"/>
      <c r="S5"/>
    </row>
    <row r="6" spans="1:19" s="1" customFormat="1" ht="184.5" customHeight="1">
      <c r="A6" s="12" t="str">
        <f>'整体绩效'!A6</f>
        <v>160</v>
      </c>
      <c r="B6" s="12" t="str">
        <f>'整体绩效'!B6</f>
        <v>群众团体事务</v>
      </c>
      <c r="C6" s="13" t="str">
        <f>'项目明细表'!C7</f>
        <v>维护青少年合法权益和禁毒专项活动</v>
      </c>
      <c r="D6" s="14" t="s">
        <v>300</v>
      </c>
      <c r="E6" s="15">
        <f>F6</f>
        <v>6</v>
      </c>
      <c r="F6" s="16">
        <f>'项目明细表'!E7</f>
        <v>6</v>
      </c>
      <c r="G6" s="17"/>
      <c r="H6" s="18"/>
      <c r="I6" s="18" t="s">
        <v>301</v>
      </c>
      <c r="J6" s="18" t="s">
        <v>282</v>
      </c>
      <c r="K6" s="18" t="s">
        <v>282</v>
      </c>
      <c r="L6" s="22"/>
      <c r="M6" s="23" t="s">
        <v>302</v>
      </c>
      <c r="N6" s="23"/>
      <c r="O6" s="19"/>
      <c r="P6" s="24"/>
      <c r="Q6" s="24"/>
      <c r="R6" s="24"/>
      <c r="S6" s="24"/>
    </row>
    <row r="7" spans="1:19" ht="45" customHeight="1">
      <c r="A7" s="19"/>
      <c r="B7" s="19"/>
      <c r="C7" s="19"/>
      <c r="D7" s="19"/>
      <c r="E7" s="19"/>
      <c r="F7" s="19"/>
      <c r="G7" s="20"/>
      <c r="H7" s="19"/>
      <c r="I7" s="19"/>
      <c r="J7" s="19"/>
      <c r="K7" s="19"/>
      <c r="L7" s="19"/>
      <c r="M7" s="19"/>
      <c r="N7" s="19"/>
      <c r="O7" s="3"/>
      <c r="P7"/>
      <c r="Q7"/>
      <c r="R7"/>
      <c r="S7"/>
    </row>
    <row r="8" spans="1:19" ht="18.75" customHeight="1">
      <c r="A8" s="3"/>
      <c r="B8" s="3"/>
      <c r="C8" s="19"/>
      <c r="D8" s="19"/>
      <c r="E8" s="19"/>
      <c r="F8" s="19"/>
      <c r="G8" s="20"/>
      <c r="H8" s="19"/>
      <c r="I8" s="19"/>
      <c r="J8" s="19"/>
      <c r="K8" s="19"/>
      <c r="L8" s="19"/>
      <c r="M8" s="19"/>
      <c r="N8" s="19"/>
      <c r="O8" s="3"/>
      <c r="P8"/>
      <c r="Q8"/>
      <c r="R8"/>
      <c r="S8"/>
    </row>
    <row r="9" spans="1:19" ht="18.75" customHeight="1">
      <c r="A9" s="3"/>
      <c r="B9" s="3"/>
      <c r="C9" s="19"/>
      <c r="D9" s="19"/>
      <c r="E9" s="19"/>
      <c r="F9" s="19"/>
      <c r="G9" s="20"/>
      <c r="H9" s="3"/>
      <c r="I9" s="3"/>
      <c r="J9" s="3"/>
      <c r="K9" s="19"/>
      <c r="L9" s="3"/>
      <c r="M9" s="3"/>
      <c r="N9" s="3"/>
      <c r="O9" s="3"/>
      <c r="P9"/>
      <c r="Q9"/>
      <c r="R9"/>
      <c r="S9"/>
    </row>
    <row r="10" spans="1:19" ht="18.75" customHeight="1">
      <c r="A10" s="3"/>
      <c r="B10" s="3"/>
      <c r="C10" s="19"/>
      <c r="D10" s="19"/>
      <c r="E10" s="19"/>
      <c r="F10" s="19"/>
      <c r="G10" s="20"/>
      <c r="H10" s="3"/>
      <c r="I10" s="3"/>
      <c r="J10" s="3"/>
      <c r="K10" s="19"/>
      <c r="L10" s="3"/>
      <c r="M10" s="3"/>
      <c r="N10" s="19"/>
      <c r="O10" s="3"/>
      <c r="P10"/>
      <c r="Q10"/>
      <c r="R10"/>
      <c r="S10"/>
    </row>
    <row r="11" spans="1:19" ht="18.75" customHeight="1">
      <c r="A11" s="3"/>
      <c r="B11" s="3"/>
      <c r="C11" s="3"/>
      <c r="D11" s="19"/>
      <c r="E11" s="19"/>
      <c r="F11" s="19"/>
      <c r="G11" s="4"/>
      <c r="H11" s="3"/>
      <c r="I11" s="3"/>
      <c r="J11" s="3"/>
      <c r="K11" s="3"/>
      <c r="L11" s="3"/>
      <c r="M11" s="3"/>
      <c r="N11" s="3"/>
      <c r="O11" s="3"/>
      <c r="P11"/>
      <c r="Q11"/>
      <c r="R11"/>
      <c r="S11"/>
    </row>
    <row r="12" spans="1:19" ht="18.75" customHeight="1">
      <c r="A12" s="3"/>
      <c r="B12" s="3"/>
      <c r="C12" s="3"/>
      <c r="D12" s="3"/>
      <c r="E12" s="3"/>
      <c r="F12" s="3"/>
      <c r="G12" s="20"/>
      <c r="H12" s="3"/>
      <c r="I12" s="3"/>
      <c r="J12" s="3"/>
      <c r="K12" s="3"/>
      <c r="L12" s="3"/>
      <c r="M12" s="19"/>
      <c r="N12" s="3"/>
      <c r="O12" s="3"/>
      <c r="P12"/>
      <c r="Q12"/>
      <c r="R12"/>
      <c r="S12"/>
    </row>
    <row r="13" spans="1:19" ht="18.75" customHeight="1">
      <c r="A13" s="3"/>
      <c r="B13" s="3"/>
      <c r="C13" s="3"/>
      <c r="D13" s="3"/>
      <c r="E13" s="3"/>
      <c r="F13" s="3"/>
      <c r="G13" s="4"/>
      <c r="H13" s="3"/>
      <c r="I13" s="3"/>
      <c r="J13" s="3"/>
      <c r="K13" s="3"/>
      <c r="L13" s="3"/>
      <c r="M13" s="3"/>
      <c r="N13" s="3"/>
      <c r="O13" s="3"/>
      <c r="P13"/>
      <c r="Q13"/>
      <c r="R13"/>
      <c r="S13"/>
    </row>
    <row r="14" spans="1:19" ht="12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</row>
    <row r="15" spans="12:19" ht="12.75" customHeight="1">
      <c r="L15" s="1"/>
      <c r="P15"/>
      <c r="Q15"/>
      <c r="R15"/>
      <c r="S15"/>
    </row>
    <row r="16" spans="1:19" ht="12.75" customHeight="1">
      <c r="A16"/>
      <c r="B16"/>
      <c r="C16"/>
      <c r="D16"/>
      <c r="E16"/>
      <c r="F16"/>
      <c r="G16"/>
      <c r="H16"/>
      <c r="I16"/>
      <c r="J16"/>
      <c r="K16"/>
      <c r="L16" s="1"/>
      <c r="M16"/>
      <c r="N16"/>
      <c r="O16"/>
      <c r="P16"/>
      <c r="Q16"/>
      <c r="R16"/>
      <c r="S16"/>
    </row>
  </sheetData>
  <sheetProtection formatCells="0" formatColumns="0" formatRows="0"/>
  <mergeCells count="14">
    <mergeCell ref="A2:N2"/>
    <mergeCell ref="E4:F4"/>
    <mergeCell ref="A4:A5"/>
    <mergeCell ref="B4:B5"/>
    <mergeCell ref="C4:C5"/>
    <mergeCell ref="D4:D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showGridLines="0" showZeros="0" workbookViewId="0" topLeftCell="A1">
      <selection activeCell="E9" sqref="E9:E11"/>
    </sheetView>
  </sheetViews>
  <sheetFormatPr defaultColWidth="6.875" defaultRowHeight="18.75" customHeight="1"/>
  <cols>
    <col min="1" max="2" width="3.50390625" style="471" customWidth="1"/>
    <col min="3" max="3" width="5.50390625" style="471" customWidth="1"/>
    <col min="4" max="4" width="7.125" style="471" customWidth="1"/>
    <col min="5" max="5" width="25.625" style="472" customWidth="1"/>
    <col min="6" max="6" width="9.75390625" style="473" customWidth="1"/>
    <col min="7" max="10" width="8.50390625" style="473" customWidth="1"/>
    <col min="11" max="12" width="8.625" style="473" customWidth="1"/>
    <col min="13" max="17" width="8.00390625" style="473" customWidth="1"/>
    <col min="18" max="18" width="8.00390625" style="474" customWidth="1"/>
    <col min="19" max="21" width="8.00390625" style="475" customWidth="1"/>
    <col min="22" max="16384" width="6.875" style="474" customWidth="1"/>
  </cols>
  <sheetData>
    <row r="1" spans="1:21" ht="24.75" customHeight="1">
      <c r="A1" s="443"/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S1" s="503"/>
      <c r="T1" s="503"/>
      <c r="U1" s="443" t="s">
        <v>101</v>
      </c>
    </row>
    <row r="2" spans="1:21" ht="24.75" customHeight="1">
      <c r="A2" s="476" t="s">
        <v>102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6"/>
      <c r="T2" s="476"/>
      <c r="U2" s="476"/>
    </row>
    <row r="3" spans="1:21" s="469" customFormat="1" ht="24.75" customHeight="1">
      <c r="A3" s="471"/>
      <c r="B3" s="471"/>
      <c r="C3" s="471"/>
      <c r="D3" s="471"/>
      <c r="E3" s="471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97"/>
      <c r="Q3" s="497"/>
      <c r="S3" s="504"/>
      <c r="T3" s="505" t="s">
        <v>77</v>
      </c>
      <c r="U3" s="505"/>
    </row>
    <row r="4" spans="1:21" s="469" customFormat="1" ht="21.75" customHeight="1">
      <c r="A4" s="477" t="s">
        <v>103</v>
      </c>
      <c r="B4" s="477"/>
      <c r="C4" s="478"/>
      <c r="D4" s="479" t="s">
        <v>78</v>
      </c>
      <c r="E4" s="480" t="s">
        <v>96</v>
      </c>
      <c r="F4" s="481" t="s">
        <v>104</v>
      </c>
      <c r="G4" s="482" t="s">
        <v>105</v>
      </c>
      <c r="H4" s="477"/>
      <c r="I4" s="477"/>
      <c r="J4" s="478"/>
      <c r="K4" s="498" t="s">
        <v>106</v>
      </c>
      <c r="L4" s="498"/>
      <c r="M4" s="498"/>
      <c r="N4" s="498"/>
      <c r="O4" s="498"/>
      <c r="P4" s="498"/>
      <c r="Q4" s="498"/>
      <c r="R4" s="498"/>
      <c r="S4" s="506" t="s">
        <v>107</v>
      </c>
      <c r="T4" s="507" t="s">
        <v>108</v>
      </c>
      <c r="U4" s="507" t="s">
        <v>109</v>
      </c>
    </row>
    <row r="5" spans="1:21" s="469" customFormat="1" ht="21.75" customHeight="1">
      <c r="A5" s="483" t="s">
        <v>98</v>
      </c>
      <c r="B5" s="479" t="s">
        <v>99</v>
      </c>
      <c r="C5" s="479" t="s">
        <v>100</v>
      </c>
      <c r="D5" s="479"/>
      <c r="E5" s="480"/>
      <c r="F5" s="481"/>
      <c r="G5" s="479" t="s">
        <v>80</v>
      </c>
      <c r="H5" s="479" t="s">
        <v>110</v>
      </c>
      <c r="I5" s="479" t="s">
        <v>111</v>
      </c>
      <c r="J5" s="481" t="s">
        <v>112</v>
      </c>
      <c r="K5" s="499" t="s">
        <v>80</v>
      </c>
      <c r="L5" s="500" t="s">
        <v>113</v>
      </c>
      <c r="M5" s="500" t="s">
        <v>114</v>
      </c>
      <c r="N5" s="499" t="s">
        <v>115</v>
      </c>
      <c r="O5" s="501" t="s">
        <v>116</v>
      </c>
      <c r="P5" s="501" t="s">
        <v>117</v>
      </c>
      <c r="Q5" s="501" t="s">
        <v>118</v>
      </c>
      <c r="R5" s="501" t="s">
        <v>119</v>
      </c>
      <c r="S5" s="508"/>
      <c r="T5" s="509"/>
      <c r="U5" s="509"/>
    </row>
    <row r="6" spans="1:21" ht="29.25" customHeight="1">
      <c r="A6" s="483"/>
      <c r="B6" s="479"/>
      <c r="C6" s="479"/>
      <c r="D6" s="479"/>
      <c r="E6" s="484"/>
      <c r="F6" s="485" t="s">
        <v>97</v>
      </c>
      <c r="G6" s="479"/>
      <c r="H6" s="479"/>
      <c r="I6" s="479"/>
      <c r="J6" s="481"/>
      <c r="K6" s="481"/>
      <c r="L6" s="502"/>
      <c r="M6" s="502"/>
      <c r="N6" s="481"/>
      <c r="O6" s="499"/>
      <c r="P6" s="499"/>
      <c r="Q6" s="499"/>
      <c r="R6" s="499"/>
      <c r="S6" s="509"/>
      <c r="T6" s="509"/>
      <c r="U6" s="509"/>
    </row>
    <row r="7" spans="1:21" ht="22.5" customHeight="1">
      <c r="A7" s="486"/>
      <c r="B7" s="486"/>
      <c r="C7" s="486"/>
      <c r="D7" s="486"/>
      <c r="E7" s="486"/>
      <c r="F7" s="487">
        <v>1</v>
      </c>
      <c r="G7" s="486">
        <v>2</v>
      </c>
      <c r="H7" s="486">
        <v>3</v>
      </c>
      <c r="I7" s="486">
        <v>4</v>
      </c>
      <c r="J7" s="486">
        <v>5</v>
      </c>
      <c r="K7" s="486">
        <v>6</v>
      </c>
      <c r="L7" s="486">
        <v>7</v>
      </c>
      <c r="M7" s="486">
        <v>8</v>
      </c>
      <c r="N7" s="486">
        <v>9</v>
      </c>
      <c r="O7" s="486">
        <v>10</v>
      </c>
      <c r="P7" s="486">
        <v>11</v>
      </c>
      <c r="Q7" s="486">
        <v>12</v>
      </c>
      <c r="R7" s="486">
        <v>13</v>
      </c>
      <c r="S7" s="487">
        <v>14</v>
      </c>
      <c r="T7" s="487">
        <v>15</v>
      </c>
      <c r="U7" s="487">
        <v>16</v>
      </c>
    </row>
    <row r="8" spans="1:21" ht="22.5" customHeight="1">
      <c r="A8" s="453"/>
      <c r="B8" s="453"/>
      <c r="C8" s="453"/>
      <c r="D8" s="420">
        <v>160</v>
      </c>
      <c r="E8" s="467" t="s">
        <v>120</v>
      </c>
      <c r="F8" s="488">
        <f>F9</f>
        <v>44.7</v>
      </c>
      <c r="G8" s="488">
        <v>44.7</v>
      </c>
      <c r="H8" s="488">
        <v>30.8</v>
      </c>
      <c r="I8" s="488">
        <v>7.9</v>
      </c>
      <c r="J8" s="488">
        <f aca="true" t="shared" si="0" ref="G8:U9">J9</f>
        <v>0</v>
      </c>
      <c r="K8" s="488">
        <v>6</v>
      </c>
      <c r="L8" s="488">
        <v>6</v>
      </c>
      <c r="M8" s="488">
        <f t="shared" si="0"/>
        <v>0</v>
      </c>
      <c r="N8" s="488">
        <f t="shared" si="0"/>
        <v>0</v>
      </c>
      <c r="O8" s="488">
        <f t="shared" si="0"/>
        <v>0</v>
      </c>
      <c r="P8" s="488">
        <f t="shared" si="0"/>
        <v>0</v>
      </c>
      <c r="Q8" s="488">
        <f t="shared" si="0"/>
        <v>0</v>
      </c>
      <c r="R8" s="488">
        <f t="shared" si="0"/>
        <v>0</v>
      </c>
      <c r="S8" s="488">
        <f t="shared" si="0"/>
        <v>0</v>
      </c>
      <c r="T8" s="488">
        <f t="shared" si="0"/>
        <v>0</v>
      </c>
      <c r="U8" s="488">
        <f t="shared" si="0"/>
        <v>0</v>
      </c>
    </row>
    <row r="9" spans="1:21" ht="22.5" customHeight="1">
      <c r="A9" s="489" t="str">
        <f>'一般-工资福利'!A9</f>
        <v>201</v>
      </c>
      <c r="B9" s="441"/>
      <c r="C9" s="442"/>
      <c r="D9" s="442"/>
      <c r="E9" s="467" t="str">
        <f>'一般-工资福利'!E9</f>
        <v>一般公共服务支出</v>
      </c>
      <c r="F9" s="488">
        <f>F10</f>
        <v>44.7</v>
      </c>
      <c r="G9" s="488">
        <v>44.7</v>
      </c>
      <c r="H9" s="488">
        <v>30.8</v>
      </c>
      <c r="I9" s="488">
        <v>7.9</v>
      </c>
      <c r="J9" s="488">
        <f t="shared" si="0"/>
        <v>0</v>
      </c>
      <c r="K9" s="488">
        <v>6</v>
      </c>
      <c r="L9" s="488">
        <v>6</v>
      </c>
      <c r="M9" s="488">
        <f t="shared" si="0"/>
        <v>0</v>
      </c>
      <c r="N9" s="488">
        <f t="shared" si="0"/>
        <v>0</v>
      </c>
      <c r="O9" s="488">
        <f t="shared" si="0"/>
        <v>0</v>
      </c>
      <c r="P9" s="488">
        <f t="shared" si="0"/>
        <v>0</v>
      </c>
      <c r="Q9" s="488">
        <f t="shared" si="0"/>
        <v>0</v>
      </c>
      <c r="R9" s="488">
        <f t="shared" si="0"/>
        <v>0</v>
      </c>
      <c r="S9" s="488">
        <f t="shared" si="0"/>
        <v>0</v>
      </c>
      <c r="T9" s="488">
        <f t="shared" si="0"/>
        <v>0</v>
      </c>
      <c r="U9" s="488">
        <f t="shared" si="0"/>
        <v>0</v>
      </c>
    </row>
    <row r="10" spans="1:21" ht="22.5" customHeight="1">
      <c r="A10" s="489" t="str">
        <f>'一般-工资福利'!A10</f>
        <v>201</v>
      </c>
      <c r="B10" s="489">
        <f>'一般-工资福利'!B10</f>
        <v>29</v>
      </c>
      <c r="C10" s="442"/>
      <c r="D10" s="442"/>
      <c r="E10" s="467" t="str">
        <f>'一般-工资福利'!E10</f>
        <v>群众团体事务</v>
      </c>
      <c r="F10" s="488">
        <f>F11+F12</f>
        <v>44.7</v>
      </c>
      <c r="G10" s="488">
        <v>44.7</v>
      </c>
      <c r="H10" s="488">
        <v>30.8</v>
      </c>
      <c r="I10" s="488">
        <v>7.9</v>
      </c>
      <c r="J10" s="488">
        <f aca="true" t="shared" si="1" ref="G10:U10">J11+J12</f>
        <v>0</v>
      </c>
      <c r="K10" s="488">
        <f t="shared" si="1"/>
        <v>6</v>
      </c>
      <c r="L10" s="488">
        <v>6</v>
      </c>
      <c r="M10" s="488">
        <f t="shared" si="1"/>
        <v>0</v>
      </c>
      <c r="N10" s="488">
        <f t="shared" si="1"/>
        <v>0</v>
      </c>
      <c r="O10" s="488">
        <f t="shared" si="1"/>
        <v>0</v>
      </c>
      <c r="P10" s="488">
        <f t="shared" si="1"/>
        <v>0</v>
      </c>
      <c r="Q10" s="488">
        <f t="shared" si="1"/>
        <v>0</v>
      </c>
      <c r="R10" s="488">
        <f t="shared" si="1"/>
        <v>0</v>
      </c>
      <c r="S10" s="488">
        <f t="shared" si="1"/>
        <v>0</v>
      </c>
      <c r="T10" s="488">
        <f t="shared" si="1"/>
        <v>0</v>
      </c>
      <c r="U10" s="488">
        <f t="shared" si="1"/>
        <v>0</v>
      </c>
    </row>
    <row r="11" spans="1:21" s="470" customFormat="1" ht="22.5" customHeight="1">
      <c r="A11" s="489" t="str">
        <f>'一般-工资福利'!A11</f>
        <v>201</v>
      </c>
      <c r="B11" s="489" t="str">
        <f>'一般-工资福利'!B11</f>
        <v>29</v>
      </c>
      <c r="C11" s="489" t="str">
        <f>'一般-工资福利'!C11</f>
        <v>01</v>
      </c>
      <c r="D11" s="490"/>
      <c r="E11" s="467" t="str">
        <f>'一般-工资福利'!E11</f>
        <v>行政运行</v>
      </c>
      <c r="F11" s="491">
        <v>38.7</v>
      </c>
      <c r="G11" s="488">
        <v>38.7</v>
      </c>
      <c r="H11" s="488">
        <v>30.8</v>
      </c>
      <c r="I11" s="488">
        <v>7.9</v>
      </c>
      <c r="J11" s="491">
        <f>'一般预算支出'!J11</f>
        <v>0</v>
      </c>
      <c r="K11" s="491">
        <f>'一般预算支出'!K11</f>
        <v>0</v>
      </c>
      <c r="L11" s="491">
        <f>'一般预算支出'!L11</f>
        <v>0</v>
      </c>
      <c r="M11" s="491">
        <f>'一般预算支出'!M11</f>
        <v>0</v>
      </c>
      <c r="N11" s="491">
        <f>'一般预算支出'!N11</f>
        <v>0</v>
      </c>
      <c r="O11" s="491">
        <f>'一般预算支出'!O11</f>
        <v>0</v>
      </c>
      <c r="P11" s="491">
        <f>'一般预算支出'!P11</f>
        <v>0</v>
      </c>
      <c r="Q11" s="491">
        <f>'一般预算支出'!Q11</f>
        <v>0</v>
      </c>
      <c r="R11" s="491">
        <f>'一般预算支出'!R11</f>
        <v>0</v>
      </c>
      <c r="S11" s="491">
        <f>'一般预算支出'!S11</f>
        <v>0</v>
      </c>
      <c r="T11" s="491">
        <f>'一般预算支出'!T11</f>
        <v>0</v>
      </c>
      <c r="U11" s="510">
        <f>'一般预算支出'!S11</f>
        <v>0</v>
      </c>
    </row>
    <row r="12" spans="1:21" ht="22.5" customHeight="1">
      <c r="A12" s="442" t="str">
        <f>MID('项目明细表'!A7,1,3)</f>
        <v>201</v>
      </c>
      <c r="B12" s="442" t="str">
        <f>MID('项目明细表'!A7,4,2)</f>
        <v>29</v>
      </c>
      <c r="C12" s="442" t="str">
        <f>MID('项目明细表'!A7,6,2)</f>
        <v>99</v>
      </c>
      <c r="D12" s="441"/>
      <c r="E12" s="492" t="str">
        <f>'项目明细表'!B7</f>
        <v>其他群众团体事务支出</v>
      </c>
      <c r="F12" s="493">
        <f>K12</f>
        <v>6</v>
      </c>
      <c r="G12" s="493"/>
      <c r="H12" s="493"/>
      <c r="I12" s="493"/>
      <c r="J12" s="493"/>
      <c r="K12" s="493">
        <f>SUM(L12:R12)</f>
        <v>6</v>
      </c>
      <c r="L12" s="493">
        <v>6</v>
      </c>
      <c r="M12" s="493">
        <f>'一般预算支出'!M12</f>
        <v>0</v>
      </c>
      <c r="N12" s="493">
        <f>'一般预算支出'!N12</f>
        <v>0</v>
      </c>
      <c r="O12" s="493">
        <f>'一般预算支出'!O12</f>
        <v>0</v>
      </c>
      <c r="P12" s="493">
        <f>'一般预算支出'!P12</f>
        <v>0</v>
      </c>
      <c r="Q12" s="493">
        <f>'一般预算支出'!Q12</f>
        <v>0</v>
      </c>
      <c r="R12" s="493">
        <f>'一般预算支出'!R12</f>
        <v>0</v>
      </c>
      <c r="S12" s="493"/>
      <c r="T12" s="493"/>
      <c r="U12" s="511">
        <f>'一般预算支出'!U12</f>
        <v>0</v>
      </c>
    </row>
    <row r="13" spans="1:21" ht="18.75" customHeight="1">
      <c r="A13" s="494"/>
      <c r="B13" s="494"/>
      <c r="C13" s="494"/>
      <c r="D13" s="494"/>
      <c r="E13" s="495"/>
      <c r="F13" s="496"/>
      <c r="G13" s="496"/>
      <c r="H13" s="496"/>
      <c r="I13" s="496"/>
      <c r="J13" s="496"/>
      <c r="K13" s="496"/>
      <c r="L13" s="496"/>
      <c r="M13" s="496"/>
      <c r="N13" s="496"/>
      <c r="O13" s="496"/>
      <c r="P13" s="496"/>
      <c r="Q13" s="496"/>
      <c r="R13" s="512"/>
      <c r="S13" s="513"/>
      <c r="T13" s="513"/>
      <c r="U13" s="513"/>
    </row>
    <row r="14" spans="1:21" ht="18.75" customHeight="1">
      <c r="A14" s="494"/>
      <c r="B14" s="494"/>
      <c r="C14" s="494"/>
      <c r="D14" s="494"/>
      <c r="E14" s="495"/>
      <c r="F14" s="496"/>
      <c r="G14" s="496"/>
      <c r="H14" s="496"/>
      <c r="I14" s="496"/>
      <c r="J14" s="496"/>
      <c r="K14" s="496"/>
      <c r="L14" s="496"/>
      <c r="M14" s="496"/>
      <c r="N14" s="496"/>
      <c r="O14" s="496"/>
      <c r="P14" s="496"/>
      <c r="Q14" s="496"/>
      <c r="R14" s="512"/>
      <c r="S14" s="513"/>
      <c r="T14" s="513"/>
      <c r="U14" s="513"/>
    </row>
    <row r="15" spans="4:21" ht="18.75" customHeight="1">
      <c r="D15" s="494"/>
      <c r="E15" s="495"/>
      <c r="F15" s="496"/>
      <c r="H15" s="496"/>
      <c r="I15" s="496"/>
      <c r="J15" s="496"/>
      <c r="K15" s="496"/>
      <c r="L15" s="496"/>
      <c r="M15" s="496"/>
      <c r="N15" s="496"/>
      <c r="O15" s="496"/>
      <c r="P15" s="496"/>
      <c r="Q15" s="496"/>
      <c r="R15" s="512"/>
      <c r="S15" s="513"/>
      <c r="T15" s="513"/>
      <c r="U15" s="513"/>
    </row>
    <row r="16" spans="4:20" ht="18.75" customHeight="1">
      <c r="D16" s="494"/>
      <c r="E16" s="495"/>
      <c r="F16" s="496"/>
      <c r="J16" s="496"/>
      <c r="K16" s="496"/>
      <c r="L16" s="496"/>
      <c r="M16" s="496"/>
      <c r="N16" s="496"/>
      <c r="O16" s="496"/>
      <c r="P16" s="496"/>
      <c r="Q16" s="496"/>
      <c r="R16" s="512"/>
      <c r="S16" s="513"/>
      <c r="T16" s="513"/>
    </row>
    <row r="17" spans="4:20" ht="18.75" customHeight="1">
      <c r="D17" s="494"/>
      <c r="F17" s="496"/>
      <c r="J17" s="496"/>
      <c r="L17" s="496"/>
      <c r="M17" s="496"/>
      <c r="N17" s="496"/>
      <c r="O17" s="496"/>
      <c r="P17" s="496"/>
      <c r="Q17" s="496"/>
      <c r="R17" s="512"/>
      <c r="S17" s="513"/>
      <c r="T17" s="513"/>
    </row>
    <row r="18" spans="6:19" ht="18.75" customHeight="1">
      <c r="F18" s="496"/>
      <c r="O18" s="496"/>
      <c r="P18" s="496"/>
      <c r="Q18" s="496"/>
      <c r="S18" s="513"/>
    </row>
    <row r="19" spans="6:17" ht="18.75" customHeight="1">
      <c r="F19" s="496"/>
      <c r="O19" s="496"/>
      <c r="P19" s="496"/>
      <c r="Q19" s="496"/>
    </row>
    <row r="20" spans="1:22" ht="18.75" customHeight="1">
      <c r="A20"/>
      <c r="B20"/>
      <c r="C20"/>
      <c r="D20"/>
      <c r="E20"/>
      <c r="F20"/>
      <c r="O20" s="496"/>
      <c r="P20"/>
      <c r="Q20"/>
      <c r="R20"/>
      <c r="S20"/>
      <c r="T20"/>
      <c r="U20"/>
      <c r="V20"/>
    </row>
    <row r="21" spans="1:22" ht="18.75" customHeight="1">
      <c r="A21"/>
      <c r="B21"/>
      <c r="C21"/>
      <c r="D21"/>
      <c r="E21"/>
      <c r="F21"/>
      <c r="G21" s="496"/>
      <c r="P21"/>
      <c r="Q21"/>
      <c r="R21"/>
      <c r="S21"/>
      <c r="T21"/>
      <c r="U21"/>
      <c r="V21"/>
    </row>
  </sheetData>
  <sheetProtection formatCells="0" formatColumns="0" formatRows="0"/>
  <mergeCells count="25">
    <mergeCell ref="A2:U2"/>
    <mergeCell ref="A3:E3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6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showGridLines="0" showZeros="0" workbookViewId="0" topLeftCell="A1">
      <selection activeCell="K18" sqref="K18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10" width="7.25390625" style="0" customWidth="1"/>
    <col min="11" max="11" width="8.75390625" style="0" customWidth="1"/>
    <col min="12" max="12" width="9.25390625" style="0" customWidth="1"/>
    <col min="13" max="21" width="7.25390625" style="0" customWidth="1"/>
  </cols>
  <sheetData>
    <row r="1" spans="1:21" ht="14.2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43" t="s">
        <v>121</v>
      </c>
    </row>
    <row r="2" spans="1:21" ht="24.75" customHeight="1">
      <c r="A2" s="49" t="s">
        <v>122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1" ht="19.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68" t="s">
        <v>77</v>
      </c>
      <c r="U3" s="468"/>
    </row>
    <row r="4" spans="1:21" ht="27.75" customHeight="1">
      <c r="A4" s="50" t="s">
        <v>103</v>
      </c>
      <c r="B4" s="51"/>
      <c r="C4" s="52"/>
      <c r="D4" s="53" t="s">
        <v>123</v>
      </c>
      <c r="E4" s="53" t="s">
        <v>124</v>
      </c>
      <c r="F4" s="53" t="s">
        <v>97</v>
      </c>
      <c r="G4" s="54" t="s">
        <v>125</v>
      </c>
      <c r="H4" s="54" t="s">
        <v>126</v>
      </c>
      <c r="I4" s="54" t="s">
        <v>127</v>
      </c>
      <c r="J4" s="54" t="s">
        <v>128</v>
      </c>
      <c r="K4" s="54" t="s">
        <v>129</v>
      </c>
      <c r="L4" s="54" t="s">
        <v>130</v>
      </c>
      <c r="M4" s="54" t="s">
        <v>114</v>
      </c>
      <c r="N4" s="54" t="s">
        <v>131</v>
      </c>
      <c r="O4" s="54" t="s">
        <v>112</v>
      </c>
      <c r="P4" s="54" t="s">
        <v>116</v>
      </c>
      <c r="Q4" s="54" t="s">
        <v>115</v>
      </c>
      <c r="R4" s="54" t="s">
        <v>132</v>
      </c>
      <c r="S4" s="54" t="s">
        <v>133</v>
      </c>
      <c r="T4" s="54" t="s">
        <v>134</v>
      </c>
      <c r="U4" s="54" t="s">
        <v>119</v>
      </c>
    </row>
    <row r="5" spans="1:21" ht="13.5" customHeight="1">
      <c r="A5" s="53" t="s">
        <v>98</v>
      </c>
      <c r="B5" s="53" t="s">
        <v>99</v>
      </c>
      <c r="C5" s="53" t="s">
        <v>100</v>
      </c>
      <c r="D5" s="55"/>
      <c r="E5" s="55"/>
      <c r="F5" s="55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</row>
    <row r="6" spans="1:21" ht="18" customHeight="1">
      <c r="A6" s="56"/>
      <c r="B6" s="56"/>
      <c r="C6" s="56"/>
      <c r="D6" s="56"/>
      <c r="E6" s="56"/>
      <c r="F6" s="56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</row>
    <row r="7" spans="1:21" ht="22.5" customHeight="1">
      <c r="A7" s="440"/>
      <c r="B7" s="440"/>
      <c r="C7" s="440"/>
      <c r="D7" s="420">
        <v>160</v>
      </c>
      <c r="E7" s="420" t="s">
        <v>120</v>
      </c>
      <c r="F7" s="59">
        <f aca="true" t="shared" si="0" ref="F7:F9">F8</f>
        <v>44.7</v>
      </c>
      <c r="G7" s="59">
        <v>30.8</v>
      </c>
      <c r="H7" s="59">
        <v>7.9</v>
      </c>
      <c r="I7" s="59">
        <f aca="true" t="shared" si="1" ref="G7:U9">I8</f>
        <v>0</v>
      </c>
      <c r="J7" s="59">
        <f t="shared" si="1"/>
        <v>0</v>
      </c>
      <c r="K7" s="59">
        <f t="shared" si="1"/>
        <v>0</v>
      </c>
      <c r="L7" s="59">
        <f t="shared" si="1"/>
        <v>0</v>
      </c>
      <c r="M7" s="59">
        <f t="shared" si="1"/>
        <v>0</v>
      </c>
      <c r="N7" s="59">
        <f t="shared" si="1"/>
        <v>0</v>
      </c>
      <c r="O7" s="59">
        <f t="shared" si="1"/>
        <v>0</v>
      </c>
      <c r="P7" s="59">
        <f t="shared" si="1"/>
        <v>0</v>
      </c>
      <c r="Q7" s="59">
        <f t="shared" si="1"/>
        <v>0</v>
      </c>
      <c r="R7" s="59">
        <f t="shared" si="1"/>
        <v>0</v>
      </c>
      <c r="S7" s="59">
        <f t="shared" si="1"/>
        <v>0</v>
      </c>
      <c r="T7" s="59">
        <f t="shared" si="1"/>
        <v>0</v>
      </c>
      <c r="U7" s="59">
        <v>6</v>
      </c>
    </row>
    <row r="8" spans="1:21" ht="22.5" customHeight="1">
      <c r="A8" s="420" t="str">
        <f>'一般-工资福利'!A9</f>
        <v>201</v>
      </c>
      <c r="B8" s="441"/>
      <c r="C8" s="442"/>
      <c r="D8" s="442"/>
      <c r="E8" s="467" t="str">
        <f>'一般-工资福利'!E9</f>
        <v>一般公共服务支出</v>
      </c>
      <c r="F8" s="59">
        <f t="shared" si="0"/>
        <v>44.7</v>
      </c>
      <c r="G8" s="59">
        <v>30.8</v>
      </c>
      <c r="H8" s="59">
        <v>7.9</v>
      </c>
      <c r="I8" s="59">
        <f t="shared" si="1"/>
        <v>0</v>
      </c>
      <c r="J8" s="59">
        <f t="shared" si="1"/>
        <v>0</v>
      </c>
      <c r="K8" s="59">
        <f t="shared" si="1"/>
        <v>0</v>
      </c>
      <c r="L8" s="59">
        <f t="shared" si="1"/>
        <v>0</v>
      </c>
      <c r="M8" s="59">
        <f t="shared" si="1"/>
        <v>0</v>
      </c>
      <c r="N8" s="59">
        <f t="shared" si="1"/>
        <v>0</v>
      </c>
      <c r="O8" s="59">
        <f t="shared" si="1"/>
        <v>0</v>
      </c>
      <c r="P8" s="59">
        <f t="shared" si="1"/>
        <v>0</v>
      </c>
      <c r="Q8" s="59">
        <f t="shared" si="1"/>
        <v>0</v>
      </c>
      <c r="R8" s="59">
        <f t="shared" si="1"/>
        <v>0</v>
      </c>
      <c r="S8" s="59">
        <f t="shared" si="1"/>
        <v>0</v>
      </c>
      <c r="T8" s="59">
        <f t="shared" si="1"/>
        <v>0</v>
      </c>
      <c r="U8" s="59">
        <f t="shared" si="1"/>
        <v>6</v>
      </c>
    </row>
    <row r="9" spans="1:21" ht="22.5" customHeight="1">
      <c r="A9" s="420" t="str">
        <f>'一般-工资福利'!A10</f>
        <v>201</v>
      </c>
      <c r="B9" s="420">
        <f>'一般-工资福利'!B10</f>
        <v>29</v>
      </c>
      <c r="C9" s="442"/>
      <c r="D9" s="442"/>
      <c r="E9" s="467" t="str">
        <f>'一般-工资福利'!E10</f>
        <v>群众团体事务</v>
      </c>
      <c r="F9" s="59">
        <f t="shared" si="0"/>
        <v>44.7</v>
      </c>
      <c r="G9" s="59">
        <v>30.8</v>
      </c>
      <c r="H9" s="59">
        <v>7.9</v>
      </c>
      <c r="I9" s="59">
        <f t="shared" si="1"/>
        <v>0</v>
      </c>
      <c r="J9" s="59">
        <f t="shared" si="1"/>
        <v>0</v>
      </c>
      <c r="K9" s="59">
        <f t="shared" si="1"/>
        <v>0</v>
      </c>
      <c r="L9" s="59">
        <f t="shared" si="1"/>
        <v>0</v>
      </c>
      <c r="M9" s="59">
        <f t="shared" si="1"/>
        <v>0</v>
      </c>
      <c r="N9" s="59">
        <f t="shared" si="1"/>
        <v>0</v>
      </c>
      <c r="O9" s="59">
        <f t="shared" si="1"/>
        <v>0</v>
      </c>
      <c r="P9" s="59">
        <f t="shared" si="1"/>
        <v>0</v>
      </c>
      <c r="Q9" s="59">
        <f t="shared" si="1"/>
        <v>0</v>
      </c>
      <c r="R9" s="59">
        <f t="shared" si="1"/>
        <v>0</v>
      </c>
      <c r="S9" s="59">
        <f t="shared" si="1"/>
        <v>0</v>
      </c>
      <c r="T9" s="59">
        <f t="shared" si="1"/>
        <v>0</v>
      </c>
      <c r="U9" s="59">
        <f t="shared" si="1"/>
        <v>6</v>
      </c>
    </row>
    <row r="10" spans="1:21" s="24" customFormat="1" ht="22.5" customHeight="1">
      <c r="A10" s="420" t="str">
        <f>'一般-工资福利'!A11</f>
        <v>201</v>
      </c>
      <c r="B10" s="420" t="str">
        <f>'一般-工资福利'!B11</f>
        <v>29</v>
      </c>
      <c r="C10" s="420" t="str">
        <f>'一般-工资福利'!C11</f>
        <v>01</v>
      </c>
      <c r="D10" s="121"/>
      <c r="E10" s="467" t="str">
        <f>'一般-工资福利'!E11</f>
        <v>行政运行</v>
      </c>
      <c r="F10" s="61">
        <f>SUM(G10:U10)</f>
        <v>44.7</v>
      </c>
      <c r="G10" s="59">
        <v>30.8</v>
      </c>
      <c r="H10" s="59">
        <v>7.9</v>
      </c>
      <c r="I10" s="61">
        <f>'一般预算支出'!Q11</f>
        <v>0</v>
      </c>
      <c r="J10" s="61">
        <f>'一般预算支出'!P11</f>
        <v>0</v>
      </c>
      <c r="K10" s="61"/>
      <c r="L10" s="61">
        <f>'一般预算支出'!M11</f>
        <v>0</v>
      </c>
      <c r="M10" s="61">
        <f>'一般预算支出'!N11</f>
        <v>0</v>
      </c>
      <c r="N10" s="61">
        <f>'一般预算支出'!O11</f>
        <v>0</v>
      </c>
      <c r="O10" s="61">
        <f>'一般预算支出'!J11</f>
        <v>0</v>
      </c>
      <c r="P10" s="61">
        <f>'一般预算支出'!Q11</f>
        <v>0</v>
      </c>
      <c r="Q10" s="60">
        <f>'一般预算支出'!R11</f>
        <v>0</v>
      </c>
      <c r="R10" s="60">
        <f>'一般预算支出'!S11</f>
        <v>0</v>
      </c>
      <c r="S10" s="60">
        <f>'一般预算支出'!T11</f>
        <v>0</v>
      </c>
      <c r="T10" s="60">
        <f>'一般预算支出'!U11</f>
        <v>0</v>
      </c>
      <c r="U10" s="60">
        <v>6</v>
      </c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77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"/>
  <sheetViews>
    <sheetView showGridLines="0" showZeros="0" workbookViewId="0" topLeftCell="C1">
      <selection activeCell="X21" sqref="X21"/>
    </sheetView>
  </sheetViews>
  <sheetFormatPr defaultColWidth="6.75390625" defaultRowHeight="22.5" customHeight="1"/>
  <cols>
    <col min="1" max="3" width="3.625" style="444" customWidth="1"/>
    <col min="4" max="4" width="7.25390625" style="444" customWidth="1"/>
    <col min="5" max="5" width="19.50390625" style="444" customWidth="1"/>
    <col min="6" max="6" width="9.00390625" style="444" customWidth="1"/>
    <col min="7" max="7" width="8.50390625" style="444" customWidth="1"/>
    <col min="8" max="12" width="7.50390625" style="444" customWidth="1"/>
    <col min="13" max="13" width="7.50390625" style="445" customWidth="1"/>
    <col min="14" max="14" width="8.50390625" style="444" customWidth="1"/>
    <col min="15" max="23" width="7.50390625" style="444" customWidth="1"/>
    <col min="24" max="24" width="8.125" style="444" customWidth="1"/>
    <col min="25" max="27" width="7.50390625" style="444" customWidth="1"/>
    <col min="28" max="16384" width="6.75390625" style="444" customWidth="1"/>
  </cols>
  <sheetData>
    <row r="1" spans="2:28" ht="22.5" customHeight="1"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N1" s="446"/>
      <c r="O1" s="446"/>
      <c r="P1" s="446"/>
      <c r="Q1" s="446"/>
      <c r="R1" s="446"/>
      <c r="S1" s="446"/>
      <c r="T1" s="446"/>
      <c r="U1" s="446"/>
      <c r="V1" s="446"/>
      <c r="W1" s="446"/>
      <c r="AA1" s="462" t="s">
        <v>135</v>
      </c>
      <c r="AB1" s="463"/>
    </row>
    <row r="2" spans="1:27" ht="22.5" customHeight="1">
      <c r="A2" s="447" t="s">
        <v>136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  <c r="V2" s="447"/>
      <c r="W2" s="447"/>
      <c r="X2" s="447"/>
      <c r="Y2" s="447"/>
      <c r="Z2" s="447"/>
      <c r="AA2" s="447"/>
    </row>
    <row r="3" spans="1:28" ht="22.5" customHeight="1">
      <c r="A3" s="448"/>
      <c r="B3" s="448"/>
      <c r="C3" s="448"/>
      <c r="D3" s="449"/>
      <c r="E3" s="449"/>
      <c r="F3" s="449"/>
      <c r="G3" s="449"/>
      <c r="H3" s="449"/>
      <c r="I3" s="449"/>
      <c r="J3" s="449"/>
      <c r="K3" s="449"/>
      <c r="L3" s="449"/>
      <c r="N3" s="449"/>
      <c r="O3" s="449"/>
      <c r="P3" s="449"/>
      <c r="Q3" s="449"/>
      <c r="R3" s="449"/>
      <c r="S3" s="449"/>
      <c r="T3" s="449"/>
      <c r="U3" s="449"/>
      <c r="V3" s="449"/>
      <c r="W3" s="449"/>
      <c r="Z3" s="464" t="s">
        <v>77</v>
      </c>
      <c r="AA3" s="464"/>
      <c r="AB3" s="465"/>
    </row>
    <row r="4" spans="1:27" ht="27" customHeight="1">
      <c r="A4" s="450" t="s">
        <v>95</v>
      </c>
      <c r="B4" s="450"/>
      <c r="C4" s="450"/>
      <c r="D4" s="451" t="s">
        <v>78</v>
      </c>
      <c r="E4" s="451" t="s">
        <v>96</v>
      </c>
      <c r="F4" s="451" t="s">
        <v>97</v>
      </c>
      <c r="G4" s="452" t="s">
        <v>137</v>
      </c>
      <c r="H4" s="452"/>
      <c r="I4" s="452"/>
      <c r="J4" s="452"/>
      <c r="K4" s="452"/>
      <c r="L4" s="452"/>
      <c r="M4" s="452"/>
      <c r="N4" s="452"/>
      <c r="O4" s="452" t="s">
        <v>138</v>
      </c>
      <c r="P4" s="452"/>
      <c r="Q4" s="452"/>
      <c r="R4" s="452"/>
      <c r="S4" s="452"/>
      <c r="T4" s="452"/>
      <c r="U4" s="452"/>
      <c r="V4" s="452"/>
      <c r="W4" s="321" t="s">
        <v>139</v>
      </c>
      <c r="X4" s="451" t="s">
        <v>140</v>
      </c>
      <c r="Y4" s="451"/>
      <c r="Z4" s="451"/>
      <c r="AA4" s="451"/>
    </row>
    <row r="5" spans="1:27" ht="27" customHeight="1">
      <c r="A5" s="451" t="s">
        <v>98</v>
      </c>
      <c r="B5" s="451" t="s">
        <v>99</v>
      </c>
      <c r="C5" s="451" t="s">
        <v>100</v>
      </c>
      <c r="D5" s="451"/>
      <c r="E5" s="451"/>
      <c r="F5" s="451"/>
      <c r="G5" s="451" t="s">
        <v>80</v>
      </c>
      <c r="H5" s="451" t="s">
        <v>141</v>
      </c>
      <c r="I5" s="451" t="s">
        <v>142</v>
      </c>
      <c r="J5" s="451" t="s">
        <v>143</v>
      </c>
      <c r="K5" s="451" t="s">
        <v>144</v>
      </c>
      <c r="L5" s="318" t="s">
        <v>145</v>
      </c>
      <c r="M5" s="451" t="s">
        <v>146</v>
      </c>
      <c r="N5" s="451" t="s">
        <v>147</v>
      </c>
      <c r="O5" s="451" t="s">
        <v>80</v>
      </c>
      <c r="P5" s="451" t="s">
        <v>148</v>
      </c>
      <c r="Q5" s="451" t="s">
        <v>149</v>
      </c>
      <c r="R5" s="451" t="s">
        <v>150</v>
      </c>
      <c r="S5" s="318" t="s">
        <v>151</v>
      </c>
      <c r="T5" s="451" t="s">
        <v>152</v>
      </c>
      <c r="U5" s="451" t="s">
        <v>153</v>
      </c>
      <c r="V5" s="451" t="s">
        <v>154</v>
      </c>
      <c r="W5" s="322"/>
      <c r="X5" s="451" t="s">
        <v>80</v>
      </c>
      <c r="Y5" s="451" t="s">
        <v>155</v>
      </c>
      <c r="Z5" s="451" t="s">
        <v>156</v>
      </c>
      <c r="AA5" s="451" t="s">
        <v>140</v>
      </c>
    </row>
    <row r="6" spans="1:27" ht="27" customHeight="1">
      <c r="A6" s="451"/>
      <c r="B6" s="451"/>
      <c r="C6" s="451"/>
      <c r="D6" s="451"/>
      <c r="E6" s="451"/>
      <c r="F6" s="451"/>
      <c r="G6" s="451"/>
      <c r="H6" s="451"/>
      <c r="I6" s="451"/>
      <c r="J6" s="451"/>
      <c r="K6" s="451"/>
      <c r="L6" s="318"/>
      <c r="M6" s="451"/>
      <c r="N6" s="451"/>
      <c r="O6" s="451"/>
      <c r="P6" s="451"/>
      <c r="Q6" s="451"/>
      <c r="R6" s="451"/>
      <c r="S6" s="318"/>
      <c r="T6" s="451"/>
      <c r="U6" s="451"/>
      <c r="V6" s="451"/>
      <c r="W6" s="323"/>
      <c r="X6" s="451"/>
      <c r="Y6" s="451"/>
      <c r="Z6" s="451"/>
      <c r="AA6" s="451"/>
    </row>
    <row r="7" spans="1:27" ht="22.5" customHeight="1">
      <c r="A7" s="450" t="s">
        <v>157</v>
      </c>
      <c r="B7" s="450" t="s">
        <v>157</v>
      </c>
      <c r="C7" s="450"/>
      <c r="D7" s="450"/>
      <c r="E7" s="450"/>
      <c r="F7" s="450">
        <v>1</v>
      </c>
      <c r="G7" s="450">
        <v>2</v>
      </c>
      <c r="H7" s="450">
        <v>3</v>
      </c>
      <c r="I7" s="450">
        <v>4</v>
      </c>
      <c r="J7" s="450">
        <v>5</v>
      </c>
      <c r="K7" s="450">
        <v>6</v>
      </c>
      <c r="L7" s="450">
        <v>7</v>
      </c>
      <c r="M7" s="450">
        <v>8</v>
      </c>
      <c r="N7" s="450">
        <v>9</v>
      </c>
      <c r="O7" s="450">
        <v>10</v>
      </c>
      <c r="P7" s="450">
        <v>11</v>
      </c>
      <c r="Q7" s="450">
        <v>12</v>
      </c>
      <c r="R7" s="450">
        <v>13</v>
      </c>
      <c r="S7" s="450">
        <v>14</v>
      </c>
      <c r="T7" s="450">
        <v>15</v>
      </c>
      <c r="U7" s="450">
        <v>16</v>
      </c>
      <c r="V7" s="450">
        <v>17</v>
      </c>
      <c r="W7" s="450">
        <v>18</v>
      </c>
      <c r="X7" s="450">
        <v>19</v>
      </c>
      <c r="Y7" s="450">
        <v>20</v>
      </c>
      <c r="Z7" s="450">
        <v>21</v>
      </c>
      <c r="AA7" s="450">
        <v>22</v>
      </c>
    </row>
    <row r="8" spans="1:27" ht="22.5" customHeight="1">
      <c r="A8" s="453"/>
      <c r="B8" s="454"/>
      <c r="C8" s="440"/>
      <c r="D8" s="420">
        <v>160</v>
      </c>
      <c r="E8" s="420" t="s">
        <v>120</v>
      </c>
      <c r="F8" s="455">
        <v>30.8</v>
      </c>
      <c r="G8" s="455">
        <v>22.6</v>
      </c>
      <c r="H8" s="455">
        <v>12.6</v>
      </c>
      <c r="I8" s="455"/>
      <c r="J8" s="455">
        <v>8.9</v>
      </c>
      <c r="K8" s="455">
        <f>K9</f>
        <v>0</v>
      </c>
      <c r="L8" s="455">
        <f>L9</f>
        <v>0</v>
      </c>
      <c r="M8" s="455">
        <v>1.1</v>
      </c>
      <c r="N8" s="455">
        <f aca="true" t="shared" si="0" ref="N8:N11">N9</f>
        <v>0</v>
      </c>
      <c r="O8" s="455">
        <v>5.6</v>
      </c>
      <c r="P8" s="455">
        <v>2.4</v>
      </c>
      <c r="Q8" s="455">
        <v>1.2</v>
      </c>
      <c r="R8" s="455">
        <v>1.2</v>
      </c>
      <c r="S8" s="455">
        <v>0.8</v>
      </c>
      <c r="T8" s="455"/>
      <c r="U8" s="455">
        <f aca="true" t="shared" si="1" ref="U8:AA8">U9</f>
        <v>0</v>
      </c>
      <c r="V8" s="455">
        <f t="shared" si="1"/>
        <v>0</v>
      </c>
      <c r="W8" s="455">
        <v>2.6</v>
      </c>
      <c r="X8" s="455">
        <f t="shared" si="1"/>
        <v>0</v>
      </c>
      <c r="Y8" s="455">
        <f t="shared" si="1"/>
        <v>0</v>
      </c>
      <c r="Z8" s="455">
        <f t="shared" si="1"/>
        <v>0</v>
      </c>
      <c r="AA8" s="455">
        <f t="shared" si="1"/>
        <v>0</v>
      </c>
    </row>
    <row r="9" spans="1:27" ht="22.5" customHeight="1">
      <c r="A9" s="456" t="str">
        <f>'一般-工资福利'!A9</f>
        <v>201</v>
      </c>
      <c r="B9" s="457"/>
      <c r="C9" s="442"/>
      <c r="D9" s="442"/>
      <c r="E9" s="420" t="str">
        <f>'一般-工资福利'!E9</f>
        <v>一般公共服务支出</v>
      </c>
      <c r="F9" s="455">
        <v>30.8</v>
      </c>
      <c r="G9" s="455">
        <v>22.6</v>
      </c>
      <c r="H9" s="455">
        <v>12.6</v>
      </c>
      <c r="I9" s="455">
        <f aca="true" t="shared" si="2" ref="I9:L9">I10</f>
        <v>0</v>
      </c>
      <c r="J9" s="455">
        <v>8.9</v>
      </c>
      <c r="K9" s="455">
        <f t="shared" si="2"/>
        <v>0</v>
      </c>
      <c r="L9" s="455">
        <f t="shared" si="2"/>
        <v>0</v>
      </c>
      <c r="M9" s="455">
        <v>1.1</v>
      </c>
      <c r="N9" s="455">
        <f t="shared" si="0"/>
        <v>0</v>
      </c>
      <c r="O9" s="455">
        <v>5.6</v>
      </c>
      <c r="P9" s="455">
        <v>2.4</v>
      </c>
      <c r="Q9" s="455">
        <v>1.2</v>
      </c>
      <c r="R9" s="455">
        <v>1.2</v>
      </c>
      <c r="S9" s="455">
        <v>0.8</v>
      </c>
      <c r="T9" s="455"/>
      <c r="U9" s="455">
        <f aca="true" t="shared" si="3" ref="S9:V9">U10</f>
        <v>0</v>
      </c>
      <c r="V9" s="455">
        <f t="shared" si="3"/>
        <v>0</v>
      </c>
      <c r="W9" s="455">
        <v>2.6</v>
      </c>
      <c r="X9" s="455">
        <f aca="true" t="shared" si="4" ref="X9:AA9">X10</f>
        <v>0</v>
      </c>
      <c r="Y9" s="455">
        <f t="shared" si="4"/>
        <v>0</v>
      </c>
      <c r="Z9" s="455">
        <f t="shared" si="4"/>
        <v>0</v>
      </c>
      <c r="AA9" s="455">
        <f t="shared" si="4"/>
        <v>0</v>
      </c>
    </row>
    <row r="10" spans="1:27" ht="22.5" customHeight="1">
      <c r="A10" s="456" t="str">
        <f>'一般-工资福利'!A10</f>
        <v>201</v>
      </c>
      <c r="B10" s="456">
        <f>'一般-工资福利'!B10</f>
        <v>29</v>
      </c>
      <c r="C10" s="442"/>
      <c r="D10" s="442"/>
      <c r="E10" s="420" t="str">
        <f>'一般-工资福利'!E10</f>
        <v>群众团体事务</v>
      </c>
      <c r="F10" s="455">
        <v>30.8</v>
      </c>
      <c r="G10" s="455">
        <v>22.6</v>
      </c>
      <c r="H10" s="455">
        <v>12.6</v>
      </c>
      <c r="I10" s="455">
        <f aca="true" t="shared" si="5" ref="G10:L10">I11</f>
        <v>0</v>
      </c>
      <c r="J10" s="455">
        <v>8.9</v>
      </c>
      <c r="K10" s="455">
        <f t="shared" si="5"/>
        <v>0</v>
      </c>
      <c r="L10" s="455">
        <f t="shared" si="5"/>
        <v>0</v>
      </c>
      <c r="M10" s="455">
        <v>1.1</v>
      </c>
      <c r="N10" s="455">
        <f t="shared" si="0"/>
        <v>0</v>
      </c>
      <c r="O10" s="455">
        <v>5.6</v>
      </c>
      <c r="P10" s="455">
        <v>2.4</v>
      </c>
      <c r="Q10" s="455">
        <v>1.2</v>
      </c>
      <c r="R10" s="455">
        <v>1.2</v>
      </c>
      <c r="S10" s="455">
        <v>0.8</v>
      </c>
      <c r="T10" s="455"/>
      <c r="U10" s="455">
        <f aca="true" t="shared" si="6" ref="S10:V10">U11</f>
        <v>0</v>
      </c>
      <c r="V10" s="455">
        <f t="shared" si="6"/>
        <v>0</v>
      </c>
      <c r="W10" s="455">
        <v>2.6</v>
      </c>
      <c r="X10" s="455">
        <f aca="true" t="shared" si="7" ref="X10:AA10">X11</f>
        <v>0</v>
      </c>
      <c r="Y10" s="455">
        <f t="shared" si="7"/>
        <v>0</v>
      </c>
      <c r="Z10" s="455">
        <f t="shared" si="7"/>
        <v>0</v>
      </c>
      <c r="AA10" s="455">
        <f t="shared" si="7"/>
        <v>0</v>
      </c>
    </row>
    <row r="11" spans="1:256" s="24" customFormat="1" ht="22.5" customHeight="1">
      <c r="A11" s="456" t="str">
        <f>'一般-工资福利'!A11</f>
        <v>201</v>
      </c>
      <c r="B11" s="456" t="str">
        <f>'一般-工资福利'!B11</f>
        <v>29</v>
      </c>
      <c r="C11" s="420" t="str">
        <f>'一般-工资福利'!C11</f>
        <v>01</v>
      </c>
      <c r="D11" s="458"/>
      <c r="E11" s="420" t="str">
        <f>'一般-工资福利'!E11</f>
        <v>行政运行</v>
      </c>
      <c r="F11" s="455">
        <v>30.8</v>
      </c>
      <c r="G11" s="455">
        <v>22.6</v>
      </c>
      <c r="H11" s="455">
        <v>12.6</v>
      </c>
      <c r="I11" s="455">
        <f aca="true" t="shared" si="8" ref="I11:L11">I12</f>
        <v>0</v>
      </c>
      <c r="J11" s="455">
        <v>8.9</v>
      </c>
      <c r="K11" s="455">
        <f t="shared" si="8"/>
        <v>0</v>
      </c>
      <c r="L11" s="455">
        <f t="shared" si="8"/>
        <v>0</v>
      </c>
      <c r="M11" s="455">
        <v>1.1</v>
      </c>
      <c r="N11" s="455">
        <f t="shared" si="0"/>
        <v>0</v>
      </c>
      <c r="O11" s="455">
        <v>5.6</v>
      </c>
      <c r="P11" s="455">
        <v>2.4</v>
      </c>
      <c r="Q11" s="455">
        <v>1.2</v>
      </c>
      <c r="R11" s="455">
        <v>1.2</v>
      </c>
      <c r="S11" s="455">
        <v>0.8</v>
      </c>
      <c r="T11" s="455"/>
      <c r="U11" s="455">
        <f aca="true" t="shared" si="9" ref="S11:V11">U12</f>
        <v>0</v>
      </c>
      <c r="V11" s="455">
        <f t="shared" si="9"/>
        <v>0</v>
      </c>
      <c r="W11" s="455">
        <v>2.6</v>
      </c>
      <c r="X11" s="461">
        <f>'一般-工资福利'!X11</f>
        <v>0</v>
      </c>
      <c r="Y11" s="461">
        <f>'一般-工资福利'!Y11</f>
        <v>0</v>
      </c>
      <c r="Z11" s="461">
        <f>'一般-工资福利'!Z11</f>
        <v>0</v>
      </c>
      <c r="AA11" s="461">
        <f>'一般-工资福利'!AA11</f>
        <v>0</v>
      </c>
      <c r="AB11" s="466"/>
      <c r="AC11" s="466"/>
      <c r="AD11" s="466"/>
      <c r="AE11" s="466"/>
      <c r="AF11" s="466"/>
      <c r="AG11" s="466"/>
      <c r="AH11" s="466"/>
      <c r="AI11" s="466"/>
      <c r="AJ11" s="466"/>
      <c r="AK11" s="466"/>
      <c r="AL11" s="466"/>
      <c r="AM11" s="466"/>
      <c r="AN11" s="466"/>
      <c r="AO11" s="466"/>
      <c r="AP11" s="466"/>
      <c r="AQ11" s="466"/>
      <c r="AR11" s="466"/>
      <c r="AS11" s="466"/>
      <c r="AT11" s="466"/>
      <c r="AU11" s="466"/>
      <c r="AV11" s="466"/>
      <c r="AW11" s="466"/>
      <c r="AX11" s="466"/>
      <c r="AY11" s="466"/>
      <c r="AZ11" s="466"/>
      <c r="BA11" s="466"/>
      <c r="BB11" s="466"/>
      <c r="BC11" s="466"/>
      <c r="BD11" s="466"/>
      <c r="BE11" s="466"/>
      <c r="BF11" s="466"/>
      <c r="BG11" s="466"/>
      <c r="BH11" s="466"/>
      <c r="BI11" s="466"/>
      <c r="BJ11" s="466"/>
      <c r="BK11" s="466"/>
      <c r="BL11" s="466"/>
      <c r="BM11" s="466"/>
      <c r="BN11" s="466"/>
      <c r="BO11" s="466"/>
      <c r="BP11" s="466"/>
      <c r="BQ11" s="466"/>
      <c r="BR11" s="466"/>
      <c r="BS11" s="466"/>
      <c r="BT11" s="466"/>
      <c r="BU11" s="466"/>
      <c r="BV11" s="466"/>
      <c r="BW11" s="466"/>
      <c r="BX11" s="466"/>
      <c r="BY11" s="466"/>
      <c r="BZ11" s="466"/>
      <c r="CA11" s="466"/>
      <c r="CB11" s="466"/>
      <c r="CC11" s="466"/>
      <c r="CD11" s="466"/>
      <c r="CE11" s="466"/>
      <c r="CF11" s="466"/>
      <c r="CG11" s="466"/>
      <c r="CH11" s="466"/>
      <c r="CI11" s="466"/>
      <c r="CJ11" s="466"/>
      <c r="CK11" s="466"/>
      <c r="CL11" s="466"/>
      <c r="CM11" s="466"/>
      <c r="CN11" s="466"/>
      <c r="CO11" s="466"/>
      <c r="CP11" s="466"/>
      <c r="CQ11" s="466"/>
      <c r="CR11" s="466"/>
      <c r="CS11" s="466"/>
      <c r="CT11" s="466"/>
      <c r="CU11" s="466"/>
      <c r="CV11" s="466"/>
      <c r="CW11" s="466"/>
      <c r="CX11" s="466"/>
      <c r="CY11" s="466"/>
      <c r="CZ11" s="466"/>
      <c r="DA11" s="466"/>
      <c r="DB11" s="466"/>
      <c r="DC11" s="466"/>
      <c r="DD11" s="466"/>
      <c r="DE11" s="466"/>
      <c r="DF11" s="466"/>
      <c r="DG11" s="466"/>
      <c r="DH11" s="466"/>
      <c r="DI11" s="466"/>
      <c r="DJ11" s="466"/>
      <c r="DK11" s="466"/>
      <c r="DL11" s="466"/>
      <c r="DM11" s="466"/>
      <c r="DN11" s="466"/>
      <c r="DO11" s="466"/>
      <c r="DP11" s="466"/>
      <c r="DQ11" s="466"/>
      <c r="DR11" s="466"/>
      <c r="DS11" s="466"/>
      <c r="DT11" s="466"/>
      <c r="DU11" s="466"/>
      <c r="DV11" s="466"/>
      <c r="DW11" s="466"/>
      <c r="DX11" s="466"/>
      <c r="DY11" s="466"/>
      <c r="DZ11" s="466"/>
      <c r="EA11" s="466"/>
      <c r="EB11" s="466"/>
      <c r="EC11" s="466"/>
      <c r="ED11" s="466"/>
      <c r="EE11" s="466"/>
      <c r="EF11" s="466"/>
      <c r="EG11" s="466"/>
      <c r="EH11" s="466"/>
      <c r="EI11" s="466"/>
      <c r="EJ11" s="466"/>
      <c r="EK11" s="466"/>
      <c r="EL11" s="466"/>
      <c r="EM11" s="466"/>
      <c r="EN11" s="466"/>
      <c r="EO11" s="466"/>
      <c r="EP11" s="466"/>
      <c r="EQ11" s="466"/>
      <c r="ER11" s="466"/>
      <c r="ES11" s="466"/>
      <c r="ET11" s="466"/>
      <c r="EU11" s="466"/>
      <c r="EV11" s="466"/>
      <c r="EW11" s="466"/>
      <c r="EX11" s="466"/>
      <c r="EY11" s="466"/>
      <c r="EZ11" s="466"/>
      <c r="FA11" s="466"/>
      <c r="FB11" s="466"/>
      <c r="FC11" s="466"/>
      <c r="FD11" s="466"/>
      <c r="FE11" s="466"/>
      <c r="FF11" s="466"/>
      <c r="FG11" s="466"/>
      <c r="FH11" s="466"/>
      <c r="FI11" s="466"/>
      <c r="FJ11" s="466"/>
      <c r="FK11" s="466"/>
      <c r="FL11" s="466"/>
      <c r="FM11" s="466"/>
      <c r="FN11" s="466"/>
      <c r="FO11" s="466"/>
      <c r="FP11" s="466"/>
      <c r="FQ11" s="466"/>
      <c r="FR11" s="466"/>
      <c r="FS11" s="466"/>
      <c r="FT11" s="466"/>
      <c r="FU11" s="466"/>
      <c r="FV11" s="466"/>
      <c r="FW11" s="466"/>
      <c r="FX11" s="466"/>
      <c r="FY11" s="466"/>
      <c r="FZ11" s="466"/>
      <c r="GA11" s="466"/>
      <c r="GB11" s="466"/>
      <c r="GC11" s="466"/>
      <c r="GD11" s="466"/>
      <c r="GE11" s="466"/>
      <c r="GF11" s="466"/>
      <c r="GG11" s="466"/>
      <c r="GH11" s="466"/>
      <c r="GI11" s="466"/>
      <c r="GJ11" s="466"/>
      <c r="GK11" s="466"/>
      <c r="GL11" s="466"/>
      <c r="GM11" s="466"/>
      <c r="GN11" s="466"/>
      <c r="GO11" s="466"/>
      <c r="GP11" s="466"/>
      <c r="GQ11" s="466"/>
      <c r="GR11" s="466"/>
      <c r="GS11" s="466"/>
      <c r="GT11" s="466"/>
      <c r="GU11" s="466"/>
      <c r="GV11" s="466"/>
      <c r="GW11" s="466"/>
      <c r="GX11" s="466"/>
      <c r="GY11" s="466"/>
      <c r="GZ11" s="466"/>
      <c r="HA11" s="466"/>
      <c r="HB11" s="466"/>
      <c r="HC11" s="466"/>
      <c r="HD11" s="466"/>
      <c r="HE11" s="466"/>
      <c r="HF11" s="466"/>
      <c r="HG11" s="466"/>
      <c r="HH11" s="466"/>
      <c r="HI11" s="466"/>
      <c r="HJ11" s="466"/>
      <c r="HK11" s="466"/>
      <c r="HL11" s="466"/>
      <c r="HM11" s="466"/>
      <c r="HN11" s="466"/>
      <c r="HO11" s="466"/>
      <c r="HP11" s="466"/>
      <c r="HQ11" s="466"/>
      <c r="HR11" s="466"/>
      <c r="HS11" s="466"/>
      <c r="HT11" s="466"/>
      <c r="HU11" s="466"/>
      <c r="HV11" s="466"/>
      <c r="HW11" s="466"/>
      <c r="HX11" s="466"/>
      <c r="HY11" s="466"/>
      <c r="HZ11" s="466"/>
      <c r="IA11" s="466"/>
      <c r="IB11" s="466"/>
      <c r="IC11" s="466"/>
      <c r="ID11" s="466"/>
      <c r="IE11" s="466"/>
      <c r="IF11" s="466"/>
      <c r="IG11" s="466"/>
      <c r="IH11" s="466"/>
      <c r="II11" s="466"/>
      <c r="IJ11" s="466"/>
      <c r="IK11" s="466"/>
      <c r="IL11" s="466"/>
      <c r="IM11" s="466"/>
      <c r="IN11" s="466"/>
      <c r="IO11" s="466"/>
      <c r="IP11" s="466"/>
      <c r="IQ11" s="466"/>
      <c r="IR11" s="466"/>
      <c r="IS11" s="466"/>
      <c r="IT11" s="466"/>
      <c r="IU11" s="466"/>
      <c r="IV11" s="466"/>
    </row>
    <row r="12" spans="1:28" ht="22.5" customHeight="1">
      <c r="A12" s="459"/>
      <c r="B12" s="459"/>
      <c r="C12" s="459"/>
      <c r="D12" s="459"/>
      <c r="E12" s="459"/>
      <c r="F12" s="459"/>
      <c r="G12" s="459"/>
      <c r="H12" s="459"/>
      <c r="I12" s="459"/>
      <c r="J12" s="459"/>
      <c r="K12" s="459"/>
      <c r="L12" s="459"/>
      <c r="M12" s="460"/>
      <c r="N12" s="459"/>
      <c r="O12" s="459"/>
      <c r="P12" s="459"/>
      <c r="Q12" s="459"/>
      <c r="R12" s="459"/>
      <c r="S12" s="459"/>
      <c r="T12" s="459"/>
      <c r="U12" s="459"/>
      <c r="V12" s="459"/>
      <c r="W12" s="459"/>
      <c r="X12" s="459"/>
      <c r="Y12" s="459"/>
      <c r="Z12" s="459"/>
      <c r="AA12" s="459"/>
      <c r="AB12" s="459"/>
    </row>
    <row r="13" spans="1:28" ht="22.5" customHeight="1">
      <c r="A13" s="459"/>
      <c r="B13" s="459"/>
      <c r="C13" s="459"/>
      <c r="D13" s="459"/>
      <c r="E13" s="459"/>
      <c r="F13" s="459"/>
      <c r="G13" s="459"/>
      <c r="H13" s="459"/>
      <c r="I13" s="459"/>
      <c r="J13" s="459"/>
      <c r="K13" s="459"/>
      <c r="L13" s="459"/>
      <c r="N13" s="459"/>
      <c r="O13" s="459"/>
      <c r="P13" s="459"/>
      <c r="Q13" s="459"/>
      <c r="R13" s="459"/>
      <c r="S13" s="459"/>
      <c r="T13" s="459"/>
      <c r="U13" s="459"/>
      <c r="V13" s="459"/>
      <c r="W13" s="459"/>
      <c r="X13" s="459"/>
      <c r="Y13" s="459"/>
      <c r="Z13" s="459"/>
      <c r="AA13" s="459"/>
      <c r="AB13" s="459"/>
    </row>
    <row r="14" spans="1:27" ht="22.5" customHeight="1">
      <c r="A14" s="459"/>
      <c r="B14" s="459"/>
      <c r="C14" s="459"/>
      <c r="D14" s="459"/>
      <c r="E14" s="459"/>
      <c r="F14" s="459"/>
      <c r="G14" s="459"/>
      <c r="H14" s="459"/>
      <c r="I14" s="459"/>
      <c r="J14" s="459"/>
      <c r="K14" s="459"/>
      <c r="L14" s="459"/>
      <c r="N14" s="459"/>
      <c r="O14" s="459"/>
      <c r="P14" s="459"/>
      <c r="Q14" s="459"/>
      <c r="R14" s="459"/>
      <c r="S14" s="459"/>
      <c r="T14" s="459"/>
      <c r="U14" s="459"/>
      <c r="V14" s="459"/>
      <c r="W14" s="459"/>
      <c r="X14" s="459"/>
      <c r="Y14" s="459"/>
      <c r="Z14" s="459"/>
      <c r="AA14" s="459"/>
    </row>
    <row r="15" spans="1:27" ht="22.5" customHeight="1">
      <c r="A15" s="459"/>
      <c r="B15" s="459"/>
      <c r="C15" s="459"/>
      <c r="D15" s="459"/>
      <c r="E15" s="459"/>
      <c r="F15" s="459"/>
      <c r="G15" s="459"/>
      <c r="H15" s="459"/>
      <c r="I15" s="459"/>
      <c r="J15" s="459"/>
      <c r="K15" s="459"/>
      <c r="L15" s="459"/>
      <c r="N15" s="459"/>
      <c r="O15" s="459"/>
      <c r="P15" s="459"/>
      <c r="Q15" s="459"/>
      <c r="R15" s="459"/>
      <c r="S15" s="459"/>
      <c r="T15" s="459"/>
      <c r="U15" s="459"/>
      <c r="V15" s="459"/>
      <c r="W15" s="459"/>
      <c r="X15" s="459"/>
      <c r="Y15" s="459"/>
      <c r="Z15" s="459"/>
      <c r="AA15" s="459"/>
    </row>
    <row r="16" spans="1:26" ht="22.5" customHeight="1">
      <c r="A16" s="459"/>
      <c r="B16" s="459"/>
      <c r="C16" s="459"/>
      <c r="D16" s="459"/>
      <c r="E16" s="459"/>
      <c r="F16" s="459"/>
      <c r="J16" s="459"/>
      <c r="K16" s="459"/>
      <c r="L16" s="459"/>
      <c r="N16" s="459"/>
      <c r="O16" s="459"/>
      <c r="P16" s="459"/>
      <c r="Q16" s="459"/>
      <c r="R16" s="459"/>
      <c r="S16" s="459"/>
      <c r="T16" s="459"/>
      <c r="U16" s="459"/>
      <c r="V16" s="459"/>
      <c r="W16" s="459"/>
      <c r="X16" s="459"/>
      <c r="Y16" s="459"/>
      <c r="Z16" s="459"/>
    </row>
    <row r="17" spans="1:25" ht="22.5" customHeight="1">
      <c r="A17" s="459"/>
      <c r="B17" s="459"/>
      <c r="C17" s="459"/>
      <c r="D17" s="459"/>
      <c r="E17" s="459"/>
      <c r="F17" s="459"/>
      <c r="O17" s="459"/>
      <c r="P17" s="459"/>
      <c r="Q17" s="459"/>
      <c r="R17" s="459"/>
      <c r="S17" s="459"/>
      <c r="T17" s="459"/>
      <c r="U17" s="459"/>
      <c r="V17" s="459"/>
      <c r="W17" s="459"/>
      <c r="X17" s="459"/>
      <c r="Y17" s="459"/>
    </row>
    <row r="18" spans="15:24" ht="22.5" customHeight="1">
      <c r="O18" s="459"/>
      <c r="P18" s="459"/>
      <c r="Q18" s="459"/>
      <c r="R18" s="459"/>
      <c r="S18" s="459"/>
      <c r="T18" s="459"/>
      <c r="U18" s="459"/>
      <c r="V18" s="459"/>
      <c r="W18" s="459"/>
      <c r="X18" s="459"/>
    </row>
    <row r="19" spans="15:17" ht="22.5" customHeight="1">
      <c r="O19" s="459"/>
      <c r="P19" s="459"/>
      <c r="Q19" s="459"/>
    </row>
    <row r="20" ht="22.5" customHeight="1"/>
  </sheetData>
  <sheetProtection formatCells="0" formatColumns="0" formatRows="0"/>
  <mergeCells count="33">
    <mergeCell ref="A2:AA2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  <mergeCell ref="X5:X6"/>
    <mergeCell ref="Y5:Y6"/>
    <mergeCell ref="Z5:Z6"/>
    <mergeCell ref="AA5:AA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9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showGridLines="0" showZeros="0" workbookViewId="0" topLeftCell="A1">
      <selection activeCell="G18" sqref="G18"/>
    </sheetView>
  </sheetViews>
  <sheetFormatPr defaultColWidth="9.00390625" defaultRowHeight="14.25"/>
  <cols>
    <col min="1" max="3" width="5.375" style="0" customWidth="1"/>
    <col min="5" max="5" width="18.00390625" style="0" customWidth="1"/>
    <col min="6" max="6" width="12.50390625" style="0" customWidth="1"/>
  </cols>
  <sheetData>
    <row r="1" ht="14.25" customHeight="1">
      <c r="N1" s="443" t="s">
        <v>158</v>
      </c>
    </row>
    <row r="2" spans="1:14" ht="33" customHeight="1">
      <c r="A2" s="299" t="s">
        <v>159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</row>
    <row r="3" spans="13:14" ht="14.25" customHeight="1">
      <c r="M3" s="422" t="s">
        <v>77</v>
      </c>
      <c r="N3" s="422"/>
    </row>
    <row r="4" spans="1:14" ht="22.5" customHeight="1">
      <c r="A4" s="248" t="s">
        <v>95</v>
      </c>
      <c r="B4" s="248"/>
      <c r="C4" s="248"/>
      <c r="D4" s="54" t="s">
        <v>123</v>
      </c>
      <c r="E4" s="54" t="s">
        <v>79</v>
      </c>
      <c r="F4" s="54" t="s">
        <v>80</v>
      </c>
      <c r="G4" s="54" t="s">
        <v>125</v>
      </c>
      <c r="H4" s="54"/>
      <c r="I4" s="54"/>
      <c r="J4" s="54"/>
      <c r="K4" s="54"/>
      <c r="L4" s="54" t="s">
        <v>129</v>
      </c>
      <c r="M4" s="54"/>
      <c r="N4" s="54"/>
    </row>
    <row r="5" spans="1:14" ht="17.25" customHeight="1">
      <c r="A5" s="54" t="s">
        <v>98</v>
      </c>
      <c r="B5" s="60" t="s">
        <v>99</v>
      </c>
      <c r="C5" s="54" t="s">
        <v>100</v>
      </c>
      <c r="D5" s="54"/>
      <c r="E5" s="54"/>
      <c r="F5" s="54"/>
      <c r="G5" s="54" t="s">
        <v>160</v>
      </c>
      <c r="H5" s="54" t="s">
        <v>161</v>
      </c>
      <c r="I5" s="54" t="s">
        <v>138</v>
      </c>
      <c r="J5" s="54" t="s">
        <v>139</v>
      </c>
      <c r="K5" s="54" t="s">
        <v>140</v>
      </c>
      <c r="L5" s="54" t="s">
        <v>160</v>
      </c>
      <c r="M5" s="54" t="s">
        <v>110</v>
      </c>
      <c r="N5" s="54" t="s">
        <v>162</v>
      </c>
    </row>
    <row r="6" spans="1:14" ht="20.25" customHeight="1">
      <c r="A6" s="54"/>
      <c r="B6" s="60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</row>
    <row r="7" spans="1:14" ht="22.5" customHeight="1">
      <c r="A7" s="440"/>
      <c r="B7" s="440"/>
      <c r="C7" s="440"/>
      <c r="D7" s="420">
        <v>160</v>
      </c>
      <c r="E7" s="420" t="s">
        <v>120</v>
      </c>
      <c r="F7" s="61">
        <f aca="true" t="shared" si="0" ref="F7:F9">F8</f>
        <v>30.800000000000004</v>
      </c>
      <c r="G7" s="61">
        <f aca="true" t="shared" si="1" ref="G7:K9">G8</f>
        <v>30.800000000000004</v>
      </c>
      <c r="H7" s="61">
        <f t="shared" si="1"/>
        <v>22.6</v>
      </c>
      <c r="I7" s="61">
        <f t="shared" si="1"/>
        <v>5.6</v>
      </c>
      <c r="J7" s="61">
        <f t="shared" si="1"/>
        <v>2.6</v>
      </c>
      <c r="K7" s="61">
        <f t="shared" si="1"/>
        <v>0</v>
      </c>
      <c r="L7" s="61">
        <f aca="true" t="shared" si="2" ref="L7:N9">L8</f>
        <v>0</v>
      </c>
      <c r="M7" s="61">
        <f t="shared" si="2"/>
        <v>0</v>
      </c>
      <c r="N7" s="61">
        <f t="shared" si="2"/>
        <v>0</v>
      </c>
    </row>
    <row r="8" spans="1:14" ht="22.5" customHeight="1">
      <c r="A8" s="420" t="str">
        <f>'一般-工资福利'!A9</f>
        <v>201</v>
      </c>
      <c r="B8" s="441"/>
      <c r="C8" s="442"/>
      <c r="D8" s="442"/>
      <c r="E8" s="420" t="str">
        <f>'一般-工资福利'!E9</f>
        <v>一般公共服务支出</v>
      </c>
      <c r="F8" s="61">
        <f t="shared" si="0"/>
        <v>30.800000000000004</v>
      </c>
      <c r="G8" s="61">
        <f t="shared" si="1"/>
        <v>30.800000000000004</v>
      </c>
      <c r="H8" s="61">
        <f t="shared" si="1"/>
        <v>22.6</v>
      </c>
      <c r="I8" s="61">
        <f t="shared" si="1"/>
        <v>5.6</v>
      </c>
      <c r="J8" s="61">
        <f t="shared" si="1"/>
        <v>2.6</v>
      </c>
      <c r="K8" s="61">
        <f t="shared" si="1"/>
        <v>0</v>
      </c>
      <c r="L8" s="61">
        <f t="shared" si="2"/>
        <v>0</v>
      </c>
      <c r="M8" s="61">
        <f t="shared" si="2"/>
        <v>0</v>
      </c>
      <c r="N8" s="61">
        <f t="shared" si="2"/>
        <v>0</v>
      </c>
    </row>
    <row r="9" spans="1:14" ht="22.5" customHeight="1">
      <c r="A9" s="420" t="str">
        <f>'一般-工资福利'!A10</f>
        <v>201</v>
      </c>
      <c r="B9" s="441" t="s">
        <v>163</v>
      </c>
      <c r="C9" s="442"/>
      <c r="D9" s="442"/>
      <c r="E9" s="420" t="str">
        <f>'一般-工资福利'!E10</f>
        <v>群众团体事务</v>
      </c>
      <c r="F9" s="61">
        <f t="shared" si="0"/>
        <v>30.800000000000004</v>
      </c>
      <c r="G9" s="61">
        <f t="shared" si="1"/>
        <v>30.800000000000004</v>
      </c>
      <c r="H9" s="61">
        <f t="shared" si="1"/>
        <v>22.6</v>
      </c>
      <c r="I9" s="61">
        <f t="shared" si="1"/>
        <v>5.6</v>
      </c>
      <c r="J9" s="61">
        <f t="shared" si="1"/>
        <v>2.6</v>
      </c>
      <c r="K9" s="61">
        <f t="shared" si="1"/>
        <v>0</v>
      </c>
      <c r="L9" s="61">
        <f t="shared" si="2"/>
        <v>0</v>
      </c>
      <c r="M9" s="61">
        <f t="shared" si="2"/>
        <v>0</v>
      </c>
      <c r="N9" s="61">
        <f t="shared" si="2"/>
        <v>0</v>
      </c>
    </row>
    <row r="10" spans="1:14" s="24" customFormat="1" ht="22.5" customHeight="1">
      <c r="A10" s="420" t="str">
        <f>'一般-工资福利'!A11</f>
        <v>201</v>
      </c>
      <c r="B10" s="420" t="str">
        <f>'一般-工资福利'!B11</f>
        <v>29</v>
      </c>
      <c r="C10" s="420" t="str">
        <f>'一般-工资福利'!C11</f>
        <v>01</v>
      </c>
      <c r="D10" s="121"/>
      <c r="E10" s="420" t="str">
        <f>'一般-工资福利'!E11</f>
        <v>行政运行</v>
      </c>
      <c r="F10" s="61">
        <f>G10+L10</f>
        <v>30.800000000000004</v>
      </c>
      <c r="G10" s="61">
        <f>SUM(H10:K10)</f>
        <v>30.800000000000004</v>
      </c>
      <c r="H10" s="61">
        <v>22.6</v>
      </c>
      <c r="I10" s="61">
        <f>'基本-工资福利'!O11</f>
        <v>5.6</v>
      </c>
      <c r="J10" s="61">
        <f>'基本-工资福利'!W11</f>
        <v>2.6</v>
      </c>
      <c r="K10" s="61">
        <f>'基本-工资福利'!X11</f>
        <v>0</v>
      </c>
      <c r="L10" s="121">
        <v>0</v>
      </c>
      <c r="M10" s="121">
        <v>0</v>
      </c>
      <c r="N10" s="121">
        <v>0</v>
      </c>
    </row>
  </sheetData>
  <sheetProtection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95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0"/>
  <sheetViews>
    <sheetView showGridLines="0" showZeros="0" zoomScale="70" zoomScaleNormal="70" workbookViewId="0" topLeftCell="B1">
      <selection activeCell="O29" sqref="O29"/>
    </sheetView>
  </sheetViews>
  <sheetFormatPr defaultColWidth="6.75390625" defaultRowHeight="22.5" customHeight="1"/>
  <cols>
    <col min="1" max="3" width="3.625" style="426" customWidth="1"/>
    <col min="4" max="4" width="10.00390625" style="426" customWidth="1"/>
    <col min="5" max="5" width="17.375" style="426" customWidth="1"/>
    <col min="6" max="6" width="8.125" style="426" customWidth="1"/>
    <col min="7" max="21" width="6.50390625" style="426" customWidth="1"/>
    <col min="22" max="25" width="6.875" style="426" customWidth="1"/>
    <col min="26" max="26" width="6.50390625" style="426" customWidth="1"/>
    <col min="27" max="16384" width="6.75390625" style="426" customWidth="1"/>
  </cols>
  <sheetData>
    <row r="1" spans="2:26" ht="22.5" customHeight="1"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T1" s="435"/>
      <c r="V1" s="435"/>
      <c r="W1" s="435"/>
      <c r="X1" s="435"/>
      <c r="Y1" s="437" t="s">
        <v>164</v>
      </c>
      <c r="Z1" s="437"/>
    </row>
    <row r="2" spans="1:26" ht="22.5" customHeight="1">
      <c r="A2" s="428" t="s">
        <v>165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8"/>
      <c r="Y2" s="428"/>
      <c r="Z2" s="428"/>
    </row>
    <row r="3" spans="1:26" ht="22.5" customHeight="1">
      <c r="A3" s="429"/>
      <c r="B3" s="429"/>
      <c r="C3" s="429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V3" s="436"/>
      <c r="W3" s="436"/>
      <c r="X3" s="436"/>
      <c r="Y3" s="438" t="s">
        <v>2</v>
      </c>
      <c r="Z3" s="438"/>
    </row>
    <row r="4" spans="1:26" ht="22.5" customHeight="1">
      <c r="A4" s="57" t="s">
        <v>95</v>
      </c>
      <c r="B4" s="57"/>
      <c r="C4" s="57"/>
      <c r="D4" s="431" t="s">
        <v>78</v>
      </c>
      <c r="E4" s="431" t="s">
        <v>96</v>
      </c>
      <c r="F4" s="431" t="s">
        <v>166</v>
      </c>
      <c r="G4" s="431" t="s">
        <v>167</v>
      </c>
      <c r="H4" s="431" t="s">
        <v>168</v>
      </c>
      <c r="I4" s="431" t="s">
        <v>169</v>
      </c>
      <c r="J4" s="431" t="s">
        <v>170</v>
      </c>
      <c r="K4" s="431" t="s">
        <v>171</v>
      </c>
      <c r="L4" s="431" t="s">
        <v>172</v>
      </c>
      <c r="M4" s="431" t="s">
        <v>173</v>
      </c>
      <c r="N4" s="431" t="s">
        <v>174</v>
      </c>
      <c r="O4" s="431" t="s">
        <v>175</v>
      </c>
      <c r="P4" s="431" t="s">
        <v>176</v>
      </c>
      <c r="Q4" s="431" t="s">
        <v>177</v>
      </c>
      <c r="R4" s="431" t="s">
        <v>178</v>
      </c>
      <c r="S4" s="431" t="s">
        <v>179</v>
      </c>
      <c r="T4" s="431" t="s">
        <v>180</v>
      </c>
      <c r="U4" s="431" t="s">
        <v>181</v>
      </c>
      <c r="V4" s="431" t="s">
        <v>182</v>
      </c>
      <c r="W4" s="431" t="s">
        <v>183</v>
      </c>
      <c r="X4" s="431" t="s">
        <v>184</v>
      </c>
      <c r="Y4" s="431" t="s">
        <v>185</v>
      </c>
      <c r="Z4" s="439" t="s">
        <v>186</v>
      </c>
    </row>
    <row r="5" spans="1:26" ht="13.5" customHeight="1">
      <c r="A5" s="431" t="s">
        <v>98</v>
      </c>
      <c r="B5" s="431" t="s">
        <v>99</v>
      </c>
      <c r="C5" s="431" t="s">
        <v>100</v>
      </c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1"/>
      <c r="R5" s="431"/>
      <c r="S5" s="431"/>
      <c r="T5" s="431"/>
      <c r="U5" s="431"/>
      <c r="V5" s="431"/>
      <c r="W5" s="431"/>
      <c r="X5" s="431"/>
      <c r="Y5" s="431"/>
      <c r="Z5" s="439"/>
    </row>
    <row r="6" spans="1:26" ht="13.5" customHeight="1">
      <c r="A6" s="431"/>
      <c r="B6" s="431"/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1"/>
      <c r="P6" s="431"/>
      <c r="Q6" s="431"/>
      <c r="R6" s="431"/>
      <c r="S6" s="431"/>
      <c r="T6" s="431"/>
      <c r="U6" s="431"/>
      <c r="V6" s="431"/>
      <c r="W6" s="431"/>
      <c r="X6" s="431"/>
      <c r="Y6" s="431"/>
      <c r="Z6" s="439"/>
    </row>
    <row r="7" spans="1:26" ht="22.5" customHeight="1">
      <c r="A7" s="57" t="s">
        <v>157</v>
      </c>
      <c r="B7" s="57"/>
      <c r="C7" s="57"/>
      <c r="D7" s="57"/>
      <c r="E7" s="57"/>
      <c r="F7" s="57">
        <v>1</v>
      </c>
      <c r="G7" s="57">
        <v>2</v>
      </c>
      <c r="H7" s="57">
        <v>3</v>
      </c>
      <c r="I7" s="57">
        <v>4</v>
      </c>
      <c r="J7" s="57">
        <v>5</v>
      </c>
      <c r="K7" s="57">
        <v>6</v>
      </c>
      <c r="L7" s="57">
        <v>7</v>
      </c>
      <c r="M7" s="57">
        <v>8</v>
      </c>
      <c r="N7" s="57">
        <v>9</v>
      </c>
      <c r="O7" s="57">
        <v>10</v>
      </c>
      <c r="P7" s="57">
        <v>11</v>
      </c>
      <c r="Q7" s="57">
        <v>12</v>
      </c>
      <c r="R7" s="57">
        <v>13</v>
      </c>
      <c r="S7" s="57">
        <v>14</v>
      </c>
      <c r="T7" s="57">
        <v>15</v>
      </c>
      <c r="U7" s="57">
        <v>16</v>
      </c>
      <c r="V7" s="57">
        <v>17</v>
      </c>
      <c r="W7" s="57">
        <v>18</v>
      </c>
      <c r="X7" s="57">
        <v>19</v>
      </c>
      <c r="Y7" s="57">
        <v>20</v>
      </c>
      <c r="Z7" s="57">
        <v>21</v>
      </c>
    </row>
    <row r="8" spans="1:26" ht="22.5" customHeight="1">
      <c r="A8" s="432"/>
      <c r="B8" s="432"/>
      <c r="C8" s="432"/>
      <c r="D8" s="420">
        <v>160</v>
      </c>
      <c r="E8" s="420" t="s">
        <v>120</v>
      </c>
      <c r="F8" s="433">
        <v>13.9</v>
      </c>
      <c r="G8" s="433">
        <v>0.8</v>
      </c>
      <c r="H8" s="433">
        <v>0.8</v>
      </c>
      <c r="I8" s="433">
        <v>0.4</v>
      </c>
      <c r="J8" s="433">
        <v>0.8</v>
      </c>
      <c r="K8" s="433">
        <v>0.8</v>
      </c>
      <c r="L8" s="433">
        <v>0.5</v>
      </c>
      <c r="M8" s="433">
        <v>0.8</v>
      </c>
      <c r="N8" s="433">
        <f aca="true" t="shared" si="0" ref="N8:N11">N10</f>
        <v>0</v>
      </c>
      <c r="O8" s="433">
        <v>0.4</v>
      </c>
      <c r="P8" s="433">
        <v>1.2</v>
      </c>
      <c r="Q8" s="433">
        <v>0.5</v>
      </c>
      <c r="R8" s="433">
        <f aca="true" t="shared" si="1" ref="R8:R11">R10</f>
        <v>0.3</v>
      </c>
      <c r="S8" s="433">
        <v>0.4</v>
      </c>
      <c r="T8" s="433"/>
      <c r="U8" s="433"/>
      <c r="V8" s="433"/>
      <c r="W8" s="433">
        <v>0.2</v>
      </c>
      <c r="X8" s="433">
        <f aca="true" t="shared" si="2" ref="X8:X11">X10</f>
        <v>0</v>
      </c>
      <c r="Y8" s="433">
        <f aca="true" t="shared" si="3" ref="Y8:Y11">Y10</f>
        <v>0</v>
      </c>
      <c r="Z8" s="433">
        <v>6</v>
      </c>
    </row>
    <row r="9" spans="1:26" ht="22.5" customHeight="1">
      <c r="A9" s="432" t="str">
        <f>'一般-工资福利'!A9</f>
        <v>201</v>
      </c>
      <c r="B9" s="432"/>
      <c r="C9" s="432"/>
      <c r="D9" s="432"/>
      <c r="E9" s="432" t="str">
        <f>'一般-工资福利'!E9</f>
        <v>一般公共服务支出</v>
      </c>
      <c r="F9" s="433">
        <v>13.9</v>
      </c>
      <c r="G9" s="433">
        <v>0.8</v>
      </c>
      <c r="H9" s="433">
        <v>0.8</v>
      </c>
      <c r="I9" s="433">
        <v>0.4</v>
      </c>
      <c r="J9" s="433">
        <v>0.8</v>
      </c>
      <c r="K9" s="433">
        <v>0.8</v>
      </c>
      <c r="L9" s="433">
        <v>0.5</v>
      </c>
      <c r="M9" s="433">
        <v>0.8</v>
      </c>
      <c r="N9" s="433">
        <f t="shared" si="0"/>
        <v>0</v>
      </c>
      <c r="O9" s="433">
        <v>0.4</v>
      </c>
      <c r="P9" s="433">
        <v>1.2</v>
      </c>
      <c r="Q9" s="433">
        <v>0.5</v>
      </c>
      <c r="R9" s="433">
        <f t="shared" si="1"/>
        <v>0.3</v>
      </c>
      <c r="S9" s="433">
        <v>0.7</v>
      </c>
      <c r="T9" s="433"/>
      <c r="U9" s="433"/>
      <c r="V9" s="433"/>
      <c r="W9" s="433">
        <v>0.2</v>
      </c>
      <c r="X9" s="433">
        <f t="shared" si="2"/>
        <v>0</v>
      </c>
      <c r="Y9" s="433">
        <f t="shared" si="3"/>
        <v>0</v>
      </c>
      <c r="Z9" s="433">
        <v>6</v>
      </c>
    </row>
    <row r="10" spans="1:26" ht="22.5" customHeight="1">
      <c r="A10" s="432" t="str">
        <f>'一般-工资福利'!A10</f>
        <v>201</v>
      </c>
      <c r="B10" s="432">
        <f>'一般-工资福利'!B10</f>
        <v>29</v>
      </c>
      <c r="C10" s="432"/>
      <c r="D10" s="432"/>
      <c r="E10" s="432" t="str">
        <f>'一般-工资福利'!E10</f>
        <v>群众团体事务</v>
      </c>
      <c r="F10" s="433">
        <v>13.9</v>
      </c>
      <c r="G10" s="433">
        <v>0.8</v>
      </c>
      <c r="H10" s="433">
        <v>0.8</v>
      </c>
      <c r="I10" s="433">
        <v>0.4</v>
      </c>
      <c r="J10" s="433">
        <v>0.8</v>
      </c>
      <c r="K10" s="433">
        <v>0.8</v>
      </c>
      <c r="L10" s="433">
        <v>0.5</v>
      </c>
      <c r="M10" s="433">
        <v>0.8</v>
      </c>
      <c r="N10" s="433">
        <f t="shared" si="0"/>
        <v>0</v>
      </c>
      <c r="O10" s="433">
        <v>0.4</v>
      </c>
      <c r="P10" s="433">
        <v>1.2</v>
      </c>
      <c r="Q10" s="433">
        <v>0.5</v>
      </c>
      <c r="R10" s="433">
        <v>0.3</v>
      </c>
      <c r="S10" s="433">
        <v>0.4</v>
      </c>
      <c r="T10" s="433"/>
      <c r="U10" s="433"/>
      <c r="V10" s="433"/>
      <c r="W10" s="433">
        <v>0.2</v>
      </c>
      <c r="X10" s="433">
        <f t="shared" si="2"/>
        <v>0</v>
      </c>
      <c r="Y10" s="433">
        <f t="shared" si="3"/>
        <v>0</v>
      </c>
      <c r="Z10" s="433">
        <v>6</v>
      </c>
    </row>
    <row r="11" spans="1:26" s="425" customFormat="1" ht="22.5" customHeight="1">
      <c r="A11" s="432" t="str">
        <f>'一般-工资福利'!A11</f>
        <v>201</v>
      </c>
      <c r="B11" s="432" t="str">
        <f>'一般-工资福利'!B11</f>
        <v>29</v>
      </c>
      <c r="C11" s="432" t="str">
        <f>'一般-工资福利'!C11</f>
        <v>01</v>
      </c>
      <c r="D11" s="434"/>
      <c r="E11" s="432" t="str">
        <f>'一般-工资福利'!E11</f>
        <v>行政运行</v>
      </c>
      <c r="F11" s="433">
        <v>13.9</v>
      </c>
      <c r="G11" s="433">
        <v>0.8</v>
      </c>
      <c r="H11" s="433">
        <v>0.8</v>
      </c>
      <c r="I11" s="433">
        <v>0.4</v>
      </c>
      <c r="J11" s="433">
        <v>0.8</v>
      </c>
      <c r="K11" s="433">
        <v>0.8</v>
      </c>
      <c r="L11" s="433">
        <v>0.5</v>
      </c>
      <c r="M11" s="433">
        <v>0.8</v>
      </c>
      <c r="N11" s="433">
        <f t="shared" si="0"/>
        <v>0</v>
      </c>
      <c r="O11" s="433">
        <v>0.4</v>
      </c>
      <c r="P11" s="433">
        <v>1.2</v>
      </c>
      <c r="Q11" s="433">
        <v>0.5</v>
      </c>
      <c r="R11" s="433">
        <v>0.3</v>
      </c>
      <c r="S11" s="433">
        <v>0.4</v>
      </c>
      <c r="T11" s="433"/>
      <c r="U11" s="433"/>
      <c r="V11" s="433"/>
      <c r="W11" s="433">
        <v>0.2</v>
      </c>
      <c r="X11" s="433">
        <f t="shared" si="2"/>
        <v>0</v>
      </c>
      <c r="Y11" s="433">
        <f t="shared" si="3"/>
        <v>0</v>
      </c>
      <c r="Z11" s="433">
        <v>6</v>
      </c>
    </row>
    <row r="12" spans="1:26" ht="22.5" customHeight="1">
      <c r="A12" s="285"/>
      <c r="B12" s="285"/>
      <c r="C12" s="285"/>
      <c r="D12" s="285"/>
      <c r="E12" s="285"/>
      <c r="F12" s="283"/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</row>
    <row r="13" spans="1:27" ht="22.5" customHeight="1">
      <c r="A13" s="425"/>
      <c r="B13" s="425"/>
      <c r="C13" s="425"/>
      <c r="D13" s="425"/>
      <c r="E13" s="425"/>
      <c r="F13" s="425"/>
      <c r="G13" s="425"/>
      <c r="H13" s="425"/>
      <c r="I13" s="425"/>
      <c r="J13" s="425"/>
      <c r="K13" s="425"/>
      <c r="L13" s="425"/>
      <c r="M13" s="425"/>
      <c r="N13" s="425"/>
      <c r="P13" s="425"/>
      <c r="Q13" s="425"/>
      <c r="R13" s="425"/>
      <c r="S13" s="425"/>
      <c r="T13" s="425"/>
      <c r="U13" s="425"/>
      <c r="V13" s="425"/>
      <c r="W13" s="425"/>
      <c r="X13" s="425"/>
      <c r="Y13" s="425"/>
      <c r="Z13" s="425"/>
      <c r="AA13" s="425"/>
    </row>
    <row r="14" spans="3:27" ht="22.5" customHeight="1">
      <c r="C14" s="425"/>
      <c r="D14" s="425"/>
      <c r="E14" s="425"/>
      <c r="F14" s="425"/>
      <c r="G14" s="425"/>
      <c r="I14" s="425"/>
      <c r="J14" s="425"/>
      <c r="K14" s="425"/>
      <c r="L14" s="425"/>
      <c r="M14" s="425"/>
      <c r="N14" s="425"/>
      <c r="P14" s="425"/>
      <c r="Q14" s="425"/>
      <c r="R14" s="425"/>
      <c r="S14" s="425"/>
      <c r="T14" s="425"/>
      <c r="U14" s="425"/>
      <c r="V14" s="425"/>
      <c r="W14" s="425"/>
      <c r="X14" s="425"/>
      <c r="Y14" s="425"/>
      <c r="Z14" s="425"/>
      <c r="AA14" s="425"/>
    </row>
    <row r="15" spans="1:26" ht="22.5" customHeight="1">
      <c r="A15" s="425"/>
      <c r="C15" s="425"/>
      <c r="D15" s="425"/>
      <c r="E15" s="425"/>
      <c r="F15" s="425"/>
      <c r="J15" s="425"/>
      <c r="K15" s="425"/>
      <c r="L15" s="425"/>
      <c r="M15" s="425"/>
      <c r="P15" s="425"/>
      <c r="Q15" s="425"/>
      <c r="R15" s="425"/>
      <c r="S15" s="425"/>
      <c r="T15" s="425"/>
      <c r="Z15" s="425"/>
    </row>
    <row r="16" spans="1:26" ht="22.5" customHeight="1">
      <c r="A16" s="425"/>
      <c r="B16" s="425"/>
      <c r="D16" s="425"/>
      <c r="E16" s="425"/>
      <c r="K16" s="425"/>
      <c r="L16" s="425"/>
      <c r="M16" s="425"/>
      <c r="P16" s="425"/>
      <c r="Q16" s="425"/>
      <c r="R16" s="425"/>
      <c r="S16" s="425"/>
      <c r="T16" s="425"/>
      <c r="Z16" s="425"/>
    </row>
    <row r="17" spans="2:26" ht="22.5" customHeight="1">
      <c r="B17" s="425"/>
      <c r="C17" s="425"/>
      <c r="E17" s="425"/>
      <c r="K17" s="425"/>
      <c r="L17" s="425"/>
      <c r="M17" s="425"/>
      <c r="P17" s="425"/>
      <c r="Q17" s="425"/>
      <c r="R17" s="425"/>
      <c r="S17" s="425"/>
      <c r="Z17" s="425"/>
    </row>
    <row r="18" spans="11:19" ht="22.5" customHeight="1">
      <c r="K18" s="425"/>
      <c r="L18" s="425"/>
      <c r="M18" s="425"/>
      <c r="S18" s="425"/>
    </row>
    <row r="19" spans="11:13" ht="22.5" customHeight="1">
      <c r="K19" s="425"/>
      <c r="L19" s="425"/>
      <c r="M19" s="425"/>
    </row>
    <row r="20" spans="1:27" ht="22.5" customHeight="1">
      <c r="A20"/>
      <c r="B20"/>
      <c r="C20"/>
      <c r="D20"/>
      <c r="E20"/>
      <c r="F20"/>
      <c r="G20"/>
      <c r="H20"/>
      <c r="I20"/>
      <c r="J20"/>
      <c r="K20" s="425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</sheetData>
  <sheetProtection formatCells="0" formatColumns="0" formatRows="0"/>
  <mergeCells count="30">
    <mergeCell ref="Y1:Z1"/>
    <mergeCell ref="A2:Z2"/>
    <mergeCell ref="Y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68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T12"/>
  <sheetViews>
    <sheetView showGridLines="0" showZeros="0" workbookViewId="0" topLeftCell="A1">
      <selection activeCell="G17" sqref="G17"/>
    </sheetView>
  </sheetViews>
  <sheetFormatPr defaultColWidth="9.00390625" defaultRowHeight="14.25"/>
  <cols>
    <col min="1" max="3" width="5.75390625" style="0" customWidth="1"/>
    <col min="5" max="5" width="17.503906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187</v>
      </c>
    </row>
    <row r="2" spans="1:20" ht="33.75" customHeight="1">
      <c r="A2" s="49" t="s">
        <v>188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9:20" ht="14.25" customHeight="1">
      <c r="S3" s="422" t="s">
        <v>77</v>
      </c>
      <c r="T3" s="422"/>
    </row>
    <row r="4" spans="1:20" ht="22.5" customHeight="1">
      <c r="A4" s="165" t="s">
        <v>95</v>
      </c>
      <c r="B4" s="165"/>
      <c r="C4" s="165"/>
      <c r="D4" s="54" t="s">
        <v>189</v>
      </c>
      <c r="E4" s="54" t="s">
        <v>124</v>
      </c>
      <c r="F4" s="53" t="s">
        <v>166</v>
      </c>
      <c r="G4" s="54" t="s">
        <v>126</v>
      </c>
      <c r="H4" s="54"/>
      <c r="I4" s="54"/>
      <c r="J4" s="54"/>
      <c r="K4" s="54"/>
      <c r="L4" s="54"/>
      <c r="M4" s="54"/>
      <c r="N4" s="54"/>
      <c r="O4" s="54"/>
      <c r="P4" s="54"/>
      <c r="Q4" s="54"/>
      <c r="R4" s="54" t="s">
        <v>129</v>
      </c>
      <c r="S4" s="54"/>
      <c r="T4" s="54"/>
    </row>
    <row r="5" spans="1:20" ht="14.25" customHeight="1">
      <c r="A5" s="165"/>
      <c r="B5" s="165"/>
      <c r="C5" s="165"/>
      <c r="D5" s="54"/>
      <c r="E5" s="54"/>
      <c r="F5" s="55"/>
      <c r="G5" s="54" t="s">
        <v>89</v>
      </c>
      <c r="H5" s="54" t="s">
        <v>190</v>
      </c>
      <c r="I5" s="54" t="s">
        <v>176</v>
      </c>
      <c r="J5" s="54" t="s">
        <v>177</v>
      </c>
      <c r="K5" s="54" t="s">
        <v>191</v>
      </c>
      <c r="L5" s="54" t="s">
        <v>192</v>
      </c>
      <c r="M5" s="54" t="s">
        <v>178</v>
      </c>
      <c r="N5" s="54" t="s">
        <v>193</v>
      </c>
      <c r="O5" s="54" t="s">
        <v>181</v>
      </c>
      <c r="P5" s="54" t="s">
        <v>194</v>
      </c>
      <c r="Q5" s="54" t="s">
        <v>195</v>
      </c>
      <c r="R5" s="54" t="s">
        <v>89</v>
      </c>
      <c r="S5" s="54" t="s">
        <v>196</v>
      </c>
      <c r="T5" s="54" t="s">
        <v>162</v>
      </c>
    </row>
    <row r="6" spans="1:20" ht="42.75" customHeight="1">
      <c r="A6" s="54" t="s">
        <v>98</v>
      </c>
      <c r="B6" s="54" t="s">
        <v>99</v>
      </c>
      <c r="C6" s="54" t="s">
        <v>100</v>
      </c>
      <c r="D6" s="54"/>
      <c r="E6" s="54"/>
      <c r="F6" s="56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</row>
    <row r="7" spans="1:20" ht="22.5" customHeight="1">
      <c r="A7" s="419"/>
      <c r="B7" s="419"/>
      <c r="C7" s="419"/>
      <c r="D7" s="420">
        <v>160</v>
      </c>
      <c r="E7" s="420" t="s">
        <v>120</v>
      </c>
      <c r="F7" s="59">
        <v>13.9</v>
      </c>
      <c r="G7" s="59">
        <v>13.5</v>
      </c>
      <c r="H7" s="59">
        <v>5.7</v>
      </c>
      <c r="I7" s="59">
        <v>1.2</v>
      </c>
      <c r="J7" s="59">
        <v>0.5</v>
      </c>
      <c r="K7" s="59">
        <f aca="true" t="shared" si="0" ref="K7:N7">K9</f>
        <v>0</v>
      </c>
      <c r="L7" s="59">
        <f t="shared" si="0"/>
        <v>0</v>
      </c>
      <c r="M7" s="59">
        <v>0.3</v>
      </c>
      <c r="N7" s="59">
        <f t="shared" si="0"/>
        <v>0</v>
      </c>
      <c r="O7" s="59"/>
      <c r="P7" s="59">
        <v>0.2</v>
      </c>
      <c r="Q7" s="59">
        <v>6</v>
      </c>
      <c r="R7" s="423"/>
      <c r="S7" s="423"/>
      <c r="T7" s="423">
        <f>T9</f>
        <v>0</v>
      </c>
    </row>
    <row r="8" spans="1:20" ht="22.5" customHeight="1">
      <c r="A8" s="419" t="str">
        <f>'一般-工资福利'!A9</f>
        <v>201</v>
      </c>
      <c r="B8" s="419"/>
      <c r="C8" s="419"/>
      <c r="D8" s="419"/>
      <c r="E8" s="419" t="str">
        <f>'一般-工资福利'!E9</f>
        <v>一般公共服务支出</v>
      </c>
      <c r="F8" s="59">
        <v>13.9</v>
      </c>
      <c r="G8" s="59">
        <v>13.5</v>
      </c>
      <c r="H8" s="59">
        <v>5.7</v>
      </c>
      <c r="I8" s="59">
        <v>1.2</v>
      </c>
      <c r="J8" s="59">
        <v>0.5</v>
      </c>
      <c r="K8" s="59">
        <f aca="true" t="shared" si="1" ref="K8:N8">K10</f>
        <v>0</v>
      </c>
      <c r="L8" s="59">
        <f t="shared" si="1"/>
        <v>0</v>
      </c>
      <c r="M8" s="59">
        <f t="shared" si="1"/>
        <v>0.3</v>
      </c>
      <c r="N8" s="59">
        <f t="shared" si="1"/>
        <v>0</v>
      </c>
      <c r="O8" s="59"/>
      <c r="P8" s="59">
        <v>0.2</v>
      </c>
      <c r="Q8" s="59">
        <v>6</v>
      </c>
      <c r="R8" s="423"/>
      <c r="S8" s="423"/>
      <c r="T8" s="423">
        <f>T9</f>
        <v>0</v>
      </c>
    </row>
    <row r="9" spans="1:20" ht="22.5" customHeight="1">
      <c r="A9" s="419" t="str">
        <f>'一般-工资福利'!A10</f>
        <v>201</v>
      </c>
      <c r="B9" s="419">
        <f>'一般-工资福利'!B10</f>
        <v>29</v>
      </c>
      <c r="C9" s="419"/>
      <c r="D9" s="419"/>
      <c r="E9" s="419" t="str">
        <f>'一般-工资福利'!E10</f>
        <v>群众团体事务</v>
      </c>
      <c r="F9" s="59">
        <v>13.9</v>
      </c>
      <c r="G9" s="59">
        <v>13.5</v>
      </c>
      <c r="H9" s="59">
        <v>5.7</v>
      </c>
      <c r="I9" s="59">
        <v>1.2</v>
      </c>
      <c r="J9" s="59">
        <v>0.5</v>
      </c>
      <c r="K9" s="59">
        <f aca="true" t="shared" si="2" ref="K9:N9">K11</f>
        <v>0</v>
      </c>
      <c r="L9" s="59">
        <f t="shared" si="2"/>
        <v>0</v>
      </c>
      <c r="M9" s="59">
        <v>0.3</v>
      </c>
      <c r="N9" s="59">
        <f t="shared" si="2"/>
        <v>0</v>
      </c>
      <c r="O9" s="59"/>
      <c r="P9" s="59">
        <v>0.2</v>
      </c>
      <c r="Q9" s="59">
        <v>6</v>
      </c>
      <c r="R9" s="423"/>
      <c r="S9" s="423"/>
      <c r="T9" s="423">
        <f>T10+T11</f>
        <v>0</v>
      </c>
    </row>
    <row r="10" spans="1:20" s="24" customFormat="1" ht="22.5" customHeight="1">
      <c r="A10" s="419" t="str">
        <f>'一般-工资福利'!A11</f>
        <v>201</v>
      </c>
      <c r="B10" s="419" t="str">
        <f>'一般-工资福利'!B11</f>
        <v>29</v>
      </c>
      <c r="C10" s="419" t="str">
        <f>'一般-工资福利'!C11</f>
        <v>01</v>
      </c>
      <c r="D10" s="419"/>
      <c r="E10" s="419" t="str">
        <f>'一般-工资福利'!E11</f>
        <v>行政运行</v>
      </c>
      <c r="F10" s="59">
        <v>13.9</v>
      </c>
      <c r="G10" s="59">
        <v>13.5</v>
      </c>
      <c r="H10" s="59">
        <v>5.7</v>
      </c>
      <c r="I10" s="59">
        <v>1.2</v>
      </c>
      <c r="J10" s="59">
        <v>0.5</v>
      </c>
      <c r="K10" s="59">
        <f aca="true" t="shared" si="3" ref="K10:N10">K12</f>
        <v>0</v>
      </c>
      <c r="L10" s="59">
        <f t="shared" si="3"/>
        <v>0</v>
      </c>
      <c r="M10" s="59">
        <v>0.3</v>
      </c>
      <c r="N10" s="59">
        <f t="shared" si="3"/>
        <v>0</v>
      </c>
      <c r="O10" s="59"/>
      <c r="P10" s="59">
        <v>0.2</v>
      </c>
      <c r="Q10" s="59">
        <v>6</v>
      </c>
      <c r="R10" s="423"/>
      <c r="S10" s="423"/>
      <c r="T10" s="121">
        <f>'商品服务(政府预算)(2)'!T10</f>
        <v>0</v>
      </c>
    </row>
    <row r="11" spans="1:20" ht="22.5" customHeight="1">
      <c r="A11" s="121"/>
      <c r="B11" s="121"/>
      <c r="C11" s="121"/>
      <c r="D11" s="121"/>
      <c r="E11" s="12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424"/>
      <c r="R11" s="249"/>
      <c r="S11" s="249"/>
      <c r="T11" s="249"/>
    </row>
    <row r="12" spans="6:17" ht="14.25">
      <c r="F12" s="421"/>
      <c r="G12" s="421"/>
      <c r="H12" s="421"/>
      <c r="I12" s="421"/>
      <c r="J12" s="421"/>
      <c r="K12" s="421"/>
      <c r="L12" s="421"/>
      <c r="M12" s="421"/>
      <c r="N12" s="421"/>
      <c r="O12" s="421"/>
      <c r="P12" s="421"/>
      <c r="Q12" s="421"/>
    </row>
  </sheetData>
  <sheetProtection formatCells="0" formatColumns="0" formatRows="0"/>
  <mergeCells count="22">
    <mergeCell ref="A2:T2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6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WPS_1476089510</cp:lastModifiedBy>
  <cp:lastPrinted>2018-04-04T16:51:43Z</cp:lastPrinted>
  <dcterms:created xsi:type="dcterms:W3CDTF">1996-12-17T09:32:42Z</dcterms:created>
  <dcterms:modified xsi:type="dcterms:W3CDTF">2021-01-15T09:03:37Z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31720898</vt:r8>
  </property>
  <property fmtid="{D5CDD505-2E9C-101B-9397-08002B2CF9AE}" pid="4" name="KSOProductBuildV">
    <vt:lpwstr>2052-10.1.0.5777</vt:lpwstr>
  </property>
</Properties>
</file>