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130" tabRatio="986" activeTab="3"/>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'g05一般公共预算财政拨款支出决算表'!$A$1:$F$16</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<sst xmlns="http://schemas.openxmlformats.org/spreadsheetml/2006/main" count="430" uniqueCount="287">
  <si>
    <t>收入支出决算总表</t>
  </si>
  <si>
    <t>公开01表</t>
  </si>
  <si>
    <t>部门：岳阳县铁山水资源保护中心</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</si>
  <si>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</si>
  <si>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</si>
  <si>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</si>
  <si>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</si>
  <si>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</si>
  <si>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</si>
  <si>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</si>
  <si>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</si>
  <si>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</si>
  <si>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</si>
  <si>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</si>
  <si>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</si>
  <si>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</si>
  <si>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</si>
  <si>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</si>
  <si>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</si>
  <si>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</si>
  <si>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</si>
  <si>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</si>
  <si>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</si>
  <si>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</si>
  <si>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</si>
  <si>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</si>
  <si>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</si>
  <si>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</si>
  <si>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</si>
  <si>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</si>
  <si>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</si>
  <si>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</si>
  <si>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十、节能环保支出</t>
  </si>
  <si>
    <t>19</t>
  </si>
  <si>
    <t>7</t>
  </si>
  <si>
    <t>十二、农林水支出</t>
  </si>
  <si>
    <t>20</t>
  </si>
  <si>
    <t>8</t>
  </si>
  <si>
    <t>二十二、其他支出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</si>
  <si>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</si>
  <si>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</si>
  <si>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</si>
  <si>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</si>
  <si>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</si>
  <si>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</si>
  <si>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</si>
  <si>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</si>
  <si>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</si>
  <si>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</si>
  <si>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</si>
  <si>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</si>
  <si>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</si>
  <si>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</si>
  <si>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</si>
  <si>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</si>
  <si>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</si>
  <si>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</si>
  <si>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</si>
  <si>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</si>
  <si>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</si>
  <si>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</si>
  <si>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</si>
  <si>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</si>
  <si>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</si>
  <si>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</si>
  <si>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</si>
  <si>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</si>
  <si>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</si>
  <si>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</si>
  <si>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</si>
  <si>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水体</t>
  </si>
  <si>
    <t>水资源节约与保护</t>
  </si>
  <si>
    <t>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</si>
  <si>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</si>
  <si>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</si>
  <si>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</si>
  <si>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</si>
  <si>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</si>
  <si>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</si>
  <si>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</si>
  <si>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</si>
  <si>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</si>
  <si>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</si>
  <si>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</si>
  <si>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</si>
  <si>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</si>
  <si>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</si>
  <si>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</si>
  <si>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</si>
  <si>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</si>
  <si>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</si>
  <si>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</si>
  <si>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</si>
  <si>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</si>
  <si>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</si>
  <si>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</si>
  <si>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</si>
  <si>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</si>
  <si>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</si>
  <si>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</si>
  <si>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 xml:space="preserve">  水资源节约管理与保护</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</si>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</sst>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9">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b/>
      <sz val="10"/>
      <name val="宋体"/>
      <family val="0"/>
    </font>
    <font>
      <b/>
      <sz val="10"/>
      <color indexed="8"/>
      <name val="宋体"/>
      <family val="0"/>
    </font>
    <font>
      <sz val="12"/>
      <color indexed="8"/>
      <name val="宋体"/>
      <family val="0"/>
    </font>
    <font>
      <sz val="11"/>
      <color indexed="8"/>
      <name val="宋体"/>
      <family val="0"/>
    </font>
    <font>
      <sz val="12"/>
      <name val="黑体"/>
      <family val="3"/>
    </font>
    <font>
      <b/>
      <sz val="11"/>
      <name val="宋体"/>
      <family val="0"/>
    </font>
    <font>
      <b/>
      <sz val="11"/>
      <color indexed="8"/>
      <name val="宋体"/>
      <family val="0"/>
    </font>
    <font>
      <sz val="16"/>
      <name val="仿宋"/>
      <family val="3"/>
    </font>
    <font>
      <sz val="9"/>
      <name val="宋体"/>
      <family val="0"/>
    </font>
    <font>
      <b/>
      <sz val="11"/>
      <color indexed="53"/>
      <name val="宋体"/>
      <family val="0"/>
    </font>
    <font>
      <sz val="11"/>
      <color indexed="9"/>
      <name val="宋体"/>
      <family val="0"/>
    </font>
    <font>
      <b/>
      <sz val="11"/>
      <color indexed="9"/>
      <name val="宋体"/>
      <family val="0"/>
    </font>
    <font>
      <sz val="11"/>
      <color indexed="62"/>
      <name val="宋体"/>
      <family val="0"/>
    </font>
    <font>
      <sz val="11"/>
      <color indexed="10"/>
      <name val="宋体"/>
      <family val="0"/>
    </font>
    <font>
      <b/>
      <sz val="13"/>
      <color indexed="62"/>
      <name val="宋体"/>
      <family val="0"/>
    </font>
    <font>
      <sz val="11"/>
      <color indexed="20"/>
      <name val="宋体"/>
      <family val="0"/>
    </font>
    <font>
      <sz val="11"/>
      <color indexed="16"/>
      <name val="宋体"/>
      <family val="0"/>
    </font>
    <font>
      <b/>
      <sz val="15"/>
      <color indexed="62"/>
      <name val="宋体"/>
      <family val="0"/>
    </font>
    <font>
      <sz val="11"/>
      <color indexed="17"/>
      <name val="宋体"/>
      <family val="0"/>
    </font>
    <font>
      <b/>
      <sz val="11"/>
      <color indexed="62"/>
      <name val="宋体"/>
      <family val="0"/>
    </font>
    <font>
      <sz val="11"/>
      <color indexed="53"/>
      <name val="宋体"/>
      <family val="0"/>
    </font>
    <font>
      <b/>
      <sz val="11"/>
      <color indexed="63"/>
      <name val="宋体"/>
      <family val="0"/>
    </font>
    <font>
      <b/>
      <sz val="18"/>
      <color indexed="62"/>
      <name val="宋体"/>
      <family val="0"/>
    </font>
    <font>
      <u val="single"/>
      <sz val="12"/>
      <color indexed="12"/>
      <name val="宋体"/>
      <family val="0"/>
    </font>
    <font>
      <sz val="11"/>
      <color indexed="19"/>
      <name val="宋体"/>
      <family val="0"/>
    </font>
    <font>
      <i/>
      <sz val="11"/>
      <color indexed="23"/>
      <name val="宋体"/>
      <family val="0"/>
    </font>
    <font>
      <u val="single"/>
      <sz val="11"/>
      <color indexed="20"/>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sz val="10"/>
      <name val="Calibri"/>
      <family val="0"/>
    </font>
    <font>
      <b/>
      <sz val="10"/>
      <name val="Calibri"/>
      <family val="0"/>
    </font>
    <font>
      <b/>
      <sz val="10"/>
      <color indexed="8"/>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color indexed="63"/>
      </left>
      <right style="thin">
        <color indexed="8"/>
      </right>
      <top>
        <color indexed="63"/>
      </top>
      <bottom style="thin">
        <color indexed="8"/>
      </bottom>
    </border>
    <border>
      <left/>
      <right style="medium"/>
      <top style="thin"/>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bottom style="medium"/>
    </border>
    <border>
      <left>
        <color indexed="63"/>
      </left>
      <right style="medium"/>
      <top>
        <color indexed="63"/>
      </top>
      <bottom style="thin">
        <color indexed="8"/>
      </bottom>
    </border>
    <border>
      <left>
        <color indexed="63"/>
      </left>
      <right style="medium">
        <color indexed="8"/>
      </right>
      <top>
        <color indexed="63"/>
      </top>
      <bottom style="thin">
        <color indexed="8"/>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2"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44" fontId="12" fillId="0" borderId="0" applyFont="0" applyFill="0" applyBorder="0" applyAlignment="0" applyProtection="0"/>
    <xf numFmtId="0" fontId="24" fillId="4" borderId="0" applyNumberFormat="0" applyBorder="0" applyAlignment="0" applyProtection="0"/>
    <xf numFmtId="41" fontId="12" fillId="0" borderId="0" applyFont="0" applyFill="0" applyBorder="0" applyAlignment="0" applyProtection="0"/>
    <xf numFmtId="0" fontId="37" fillId="5" borderId="0" applyNumberFormat="0" applyBorder="0" applyAlignment="0" applyProtection="0"/>
    <xf numFmtId="0" fontId="39" fillId="6" borderId="0" applyNumberFormat="0" applyBorder="0" applyAlignment="0" applyProtection="0"/>
    <xf numFmtId="43" fontId="12" fillId="0" borderId="0" applyFont="0" applyFill="0" applyBorder="0" applyAlignment="0" applyProtection="0"/>
    <xf numFmtId="0" fontId="40" fillId="7" borderId="0" applyNumberFormat="0" applyBorder="0" applyAlignment="0" applyProtection="0"/>
    <xf numFmtId="0" fontId="32" fillId="0" borderId="0" applyNumberFormat="0" applyFill="0" applyBorder="0" applyAlignment="0" applyProtection="0"/>
    <xf numFmtId="0" fontId="24" fillId="4" borderId="0" applyNumberFormat="0" applyBorder="0" applyAlignment="0" applyProtection="0"/>
    <xf numFmtId="9" fontId="12" fillId="0" borderId="0" applyFont="0" applyFill="0" applyBorder="0" applyAlignment="0" applyProtection="0"/>
    <xf numFmtId="0" fontId="41" fillId="0" borderId="0" applyNumberFormat="0" applyFill="0" applyBorder="0" applyAlignment="0" applyProtection="0"/>
    <xf numFmtId="0" fontId="12" fillId="8" borderId="2" applyNumberFormat="0" applyFont="0" applyAlignment="0" applyProtection="0"/>
    <xf numFmtId="0" fontId="0" fillId="0" borderId="0">
      <alignment vertical="center"/>
      <protection/>
    </xf>
    <xf numFmtId="0" fontId="40" fillId="9"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0" borderId="0">
      <alignment/>
      <protection/>
    </xf>
    <xf numFmtId="0" fontId="45" fillId="0" borderId="0" applyNumberFormat="0" applyFill="0" applyBorder="0" applyAlignment="0" applyProtection="0"/>
    <xf numFmtId="0" fontId="0" fillId="0" borderId="0">
      <alignment/>
      <protection/>
    </xf>
    <xf numFmtId="0" fontId="46" fillId="0" borderId="3" applyNumberFormat="0" applyFill="0" applyAlignment="0" applyProtection="0"/>
    <xf numFmtId="0" fontId="7" fillId="0" borderId="0">
      <alignment/>
      <protection/>
    </xf>
    <xf numFmtId="0" fontId="47" fillId="0" borderId="4" applyNumberFormat="0" applyFill="0" applyAlignment="0" applyProtection="0"/>
    <xf numFmtId="0" fontId="40" fillId="10" borderId="0" applyNumberFormat="0" applyBorder="0" applyAlignment="0" applyProtection="0"/>
    <xf numFmtId="0" fontId="42" fillId="0" borderId="5" applyNumberFormat="0" applyFill="0" applyAlignment="0" applyProtection="0"/>
    <xf numFmtId="0" fontId="40" fillId="11" borderId="0" applyNumberFormat="0" applyBorder="0" applyAlignment="0" applyProtection="0"/>
    <xf numFmtId="0" fontId="48" fillId="12" borderId="6" applyNumberFormat="0" applyAlignment="0" applyProtection="0"/>
    <xf numFmtId="0" fontId="49" fillId="12" borderId="1" applyNumberFormat="0" applyAlignment="0" applyProtection="0"/>
    <xf numFmtId="0" fontId="24" fillId="4" borderId="0" applyNumberFormat="0" applyBorder="0" applyAlignment="0" applyProtection="0"/>
    <xf numFmtId="0" fontId="50" fillId="13" borderId="7" applyNumberFormat="0" applyAlignment="0" applyProtection="0"/>
    <xf numFmtId="0" fontId="37" fillId="14" borderId="0" applyNumberFormat="0" applyBorder="0" applyAlignment="0" applyProtection="0"/>
    <xf numFmtId="0" fontId="40" fillId="15" borderId="0" applyNumberFormat="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16" borderId="0" applyNumberFormat="0" applyBorder="0" applyAlignment="0" applyProtection="0"/>
    <xf numFmtId="0" fontId="54" fillId="17" borderId="0" applyNumberFormat="0" applyBorder="0" applyAlignment="0" applyProtection="0"/>
    <xf numFmtId="0" fontId="37" fillId="18" borderId="0" applyNumberFormat="0" applyBorder="0" applyAlignment="0" applyProtection="0"/>
    <xf numFmtId="0" fontId="40"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0" fillId="28" borderId="0" applyNumberFormat="0" applyBorder="0" applyAlignment="0" applyProtection="0"/>
    <xf numFmtId="0" fontId="37"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37" fillId="32" borderId="0" applyNumberFormat="0" applyBorder="0" applyAlignment="0" applyProtection="0"/>
    <xf numFmtId="0" fontId="40" fillId="33" borderId="0" applyNumberFormat="0" applyBorder="0" applyAlignment="0" applyProtection="0"/>
    <xf numFmtId="0" fontId="24" fillId="4" borderId="0" applyNumberFormat="0" applyBorder="0" applyAlignment="0" applyProtection="0"/>
    <xf numFmtId="0" fontId="37" fillId="0" borderId="0">
      <alignment vertical="center"/>
      <protection/>
    </xf>
    <xf numFmtId="0" fontId="24" fillId="4" borderId="0" applyNumberFormat="0" applyBorder="0" applyAlignment="0" applyProtection="0"/>
    <xf numFmtId="0" fontId="24"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36" fillId="0" borderId="0">
      <alignment/>
      <protection/>
    </xf>
  </cellStyleXfs>
  <cellXfs count="328">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2"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9" xfId="80" applyFont="1" applyBorder="1" applyAlignment="1">
      <alignment horizontal="center" vertical="center" wrapText="1"/>
      <protection/>
    </xf>
    <xf numFmtId="4" fontId="0" fillId="0" borderId="18" xfId="80" applyNumberFormat="1" applyFont="1" applyFill="1" applyBorder="1" applyAlignment="1">
      <alignment horizontal="center" vertical="center" wrapText="1"/>
      <protection/>
    </xf>
    <xf numFmtId="4" fontId="0" fillId="0" borderId="26" xfId="80" applyNumberFormat="1" applyFont="1" applyFill="1" applyBorder="1" applyAlignment="1">
      <alignment horizontal="center" vertical="center" wrapText="1"/>
      <protection/>
    </xf>
    <xf numFmtId="0" fontId="2" fillId="0" borderId="18" xfId="80" applyFont="1" applyBorder="1" applyAlignment="1">
      <alignment vertical="center" wrapText="1"/>
      <protection/>
    </xf>
    <xf numFmtId="0" fontId="0" fillId="0" borderId="18" xfId="80" applyFont="1" applyFill="1" applyBorder="1" applyAlignment="1">
      <alignment vertical="center" wrapText="1"/>
      <protection/>
    </xf>
    <xf numFmtId="4" fontId="0" fillId="0" borderId="18" xfId="80" applyNumberFormat="1" applyFont="1" applyFill="1" applyBorder="1" applyAlignment="1">
      <alignment vertical="center" wrapText="1"/>
      <protection/>
    </xf>
    <xf numFmtId="4" fontId="0" fillId="0" borderId="26" xfId="80" applyNumberFormat="1" applyFont="1" applyFill="1" applyBorder="1" applyAlignment="1">
      <alignment vertical="center" wrapText="1"/>
      <protection/>
    </xf>
    <xf numFmtId="0" fontId="0" fillId="0" borderId="18" xfId="80" applyFont="1" applyBorder="1" applyAlignment="1">
      <alignment vertical="center" wrapText="1"/>
      <protection/>
    </xf>
    <xf numFmtId="0" fontId="0" fillId="0" borderId="26" xfId="80" applyFont="1" applyFill="1" applyBorder="1" applyAlignment="1">
      <alignment vertical="center" wrapText="1"/>
      <protection/>
    </xf>
    <xf numFmtId="0" fontId="0" fillId="0" borderId="30" xfId="80" applyFont="1" applyBorder="1" applyAlignment="1">
      <alignment horizontal="center" vertical="center" wrapText="1"/>
      <protection/>
    </xf>
    <xf numFmtId="0" fontId="0" fillId="0" borderId="31" xfId="80" applyFont="1" applyBorder="1" applyAlignment="1">
      <alignment horizontal="center" vertical="center" wrapText="1"/>
      <protection/>
    </xf>
    <xf numFmtId="0" fontId="0" fillId="0" borderId="31" xfId="80" applyFont="1" applyBorder="1" applyAlignment="1">
      <alignment vertical="center" wrapText="1"/>
      <protection/>
    </xf>
    <xf numFmtId="0" fontId="0" fillId="0" borderId="31" xfId="80" applyFont="1" applyFill="1" applyBorder="1" applyAlignment="1">
      <alignment vertical="center" wrapText="1"/>
      <protection/>
    </xf>
    <xf numFmtId="0" fontId="0" fillId="0" borderId="32" xfId="80" applyFont="1" applyFill="1" applyBorder="1" applyAlignment="1">
      <alignment vertical="center" wrapText="1"/>
      <protection/>
    </xf>
    <xf numFmtId="0" fontId="0" fillId="0" borderId="33" xfId="80" applyFont="1" applyBorder="1" applyAlignment="1">
      <alignment horizontal="left" vertical="center" wrapText="1"/>
      <protection/>
    </xf>
    <xf numFmtId="0" fontId="0" fillId="0" borderId="33" xfId="80" applyFont="1" applyBorder="1" applyAlignment="1">
      <alignment horizontal="left" vertical="center"/>
      <protection/>
    </xf>
    <xf numFmtId="0" fontId="0" fillId="0" borderId="0" xfId="80" applyFont="1" applyAlignment="1">
      <alignment horizontal="left" vertical="center"/>
      <protection/>
    </xf>
    <xf numFmtId="0" fontId="4" fillId="35" borderId="0" xfId="15" applyFont="1" applyFill="1" applyAlignment="1">
      <alignment horizontal="right" vertical="center"/>
      <protection/>
    </xf>
    <xf numFmtId="0" fontId="0" fillId="0" borderId="34"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Border="1" applyAlignment="1">
      <alignment horizontal="center" vertical="center" wrapText="1"/>
      <protection/>
    </xf>
    <xf numFmtId="4" fontId="0" fillId="0" borderId="37" xfId="80" applyNumberFormat="1" applyFont="1" applyFill="1" applyBorder="1" applyAlignment="1">
      <alignment horizontal="center" vertical="center" wrapText="1"/>
      <protection/>
    </xf>
    <xf numFmtId="0" fontId="0" fillId="0" borderId="37" xfId="80" applyFont="1" applyFill="1" applyBorder="1" applyAlignment="1">
      <alignment vertical="center" wrapText="1"/>
      <protection/>
    </xf>
    <xf numFmtId="0" fontId="0" fillId="0" borderId="38" xfId="80" applyFont="1" applyFill="1" applyBorder="1" applyAlignment="1">
      <alignment vertical="center" wrapText="1"/>
      <protection/>
    </xf>
    <xf numFmtId="0" fontId="2" fillId="35" borderId="0" xfId="80" applyFont="1" applyFill="1" applyBorder="1" applyAlignment="1">
      <alignment vertical="center" wrapText="1"/>
      <protection/>
    </xf>
    <xf numFmtId="0" fontId="5" fillId="0" borderId="11" xfId="80" applyFont="1" applyFill="1" applyBorder="1" applyAlignment="1">
      <alignment horizontal="center" vertical="center" wrapText="1"/>
      <protection/>
    </xf>
    <xf numFmtId="0" fontId="5" fillId="0" borderId="12" xfId="80" applyFont="1" applyFill="1" applyBorder="1" applyAlignment="1">
      <alignment horizontal="center" vertical="center" wrapText="1"/>
      <protection/>
    </xf>
    <xf numFmtId="0" fontId="5" fillId="0" borderId="17" xfId="80" applyFont="1" applyFill="1" applyBorder="1" applyAlignment="1">
      <alignment horizontal="center" vertical="center" wrapText="1"/>
      <protection/>
    </xf>
    <xf numFmtId="0" fontId="5" fillId="0" borderId="18" xfId="80" applyFont="1" applyFill="1" applyBorder="1" applyAlignment="1">
      <alignment horizontal="center" vertical="center" wrapText="1"/>
      <protection/>
    </xf>
    <xf numFmtId="0" fontId="5" fillId="0" borderId="17" xfId="80" applyFont="1" applyBorder="1" applyAlignment="1">
      <alignment horizontal="center" vertical="center" wrapText="1"/>
      <protection/>
    </xf>
    <xf numFmtId="0" fontId="5" fillId="0" borderId="18" xfId="80" applyFont="1" applyBorder="1" applyAlignment="1">
      <alignment horizontal="center" vertical="center" wrapText="1"/>
      <protection/>
    </xf>
    <xf numFmtId="176" fontId="5" fillId="0" borderId="30" xfId="80" applyNumberFormat="1" applyFont="1" applyFill="1" applyBorder="1" applyAlignment="1">
      <alignment vertical="center" wrapText="1"/>
      <protection/>
    </xf>
    <xf numFmtId="176" fontId="5" fillId="0" borderId="31" xfId="80" applyNumberFormat="1" applyFont="1" applyFill="1" applyBorder="1" applyAlignment="1">
      <alignmen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5" fillId="0" borderId="39" xfId="80" applyFont="1" applyFill="1" applyBorder="1" applyAlignment="1">
      <alignment horizontal="center" vertical="center" wrapText="1"/>
      <protection/>
    </xf>
    <xf numFmtId="0" fontId="5" fillId="0" borderId="37" xfId="80" applyFont="1" applyFill="1" applyBorder="1" applyAlignment="1">
      <alignment horizontal="center" vertical="center" wrapText="1"/>
      <protection/>
    </xf>
    <xf numFmtId="0" fontId="5" fillId="0" borderId="37" xfId="80" applyFont="1" applyBorder="1" applyAlignment="1">
      <alignment horizontal="center" vertical="center" wrapText="1"/>
      <protection/>
    </xf>
    <xf numFmtId="176" fontId="5" fillId="0" borderId="38" xfId="80" applyNumberFormat="1" applyFont="1" applyFill="1" applyBorder="1" applyAlignment="1">
      <alignment vertical="center" wrapText="1"/>
      <protection/>
    </xf>
    <xf numFmtId="0" fontId="0" fillId="0" borderId="0" xfId="0" applyAlignment="1">
      <alignment horizontal="right" vertical="center"/>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176" fontId="7" fillId="0" borderId="0" xfId="40" applyNumberFormat="1" applyAlignment="1">
      <alignment horizontal="right"/>
      <protection/>
    </xf>
    <xf numFmtId="0" fontId="8" fillId="0" borderId="0" xfId="40" applyFont="1" applyAlignment="1">
      <alignment horizontal="center" vertical="center"/>
      <protection/>
    </xf>
    <xf numFmtId="176" fontId="8" fillId="0" borderId="0" xfId="40" applyNumberFormat="1" applyFont="1" applyAlignment="1">
      <alignment horizontal="right" vertical="center"/>
      <protection/>
    </xf>
    <xf numFmtId="176" fontId="2" fillId="35" borderId="0" xfId="80" applyNumberFormat="1" applyFont="1" applyFill="1" applyAlignment="1">
      <alignment horizontal="right" vertical="center" wrapText="1"/>
      <protection/>
    </xf>
    <xf numFmtId="0" fontId="7" fillId="0" borderId="0" xfId="40" applyFont="1" applyAlignment="1">
      <alignment vertical="center"/>
      <protection/>
    </xf>
    <xf numFmtId="176" fontId="7" fillId="0" borderId="0" xfId="40" applyNumberFormat="1" applyFont="1" applyAlignment="1">
      <alignment horizontal="right" vertical="center"/>
      <protection/>
    </xf>
    <xf numFmtId="0" fontId="55" fillId="0" borderId="11" xfId="40" applyFont="1" applyFill="1" applyBorder="1" applyAlignment="1">
      <alignment horizontal="center" vertical="center" shrinkToFit="1"/>
      <protection/>
    </xf>
    <xf numFmtId="0" fontId="55" fillId="0" borderId="12" xfId="40" applyFont="1" applyFill="1" applyBorder="1" applyAlignment="1">
      <alignment horizontal="center" vertical="center" shrinkToFit="1"/>
      <protection/>
    </xf>
    <xf numFmtId="176" fontId="55" fillId="0" borderId="12" xfId="40" applyNumberFormat="1" applyFont="1" applyFill="1" applyBorder="1" applyAlignment="1">
      <alignment horizontal="right" vertical="center" shrinkToFit="1"/>
      <protection/>
    </xf>
    <xf numFmtId="0" fontId="55" fillId="0" borderId="17" xfId="40" applyFont="1" applyFill="1" applyBorder="1" applyAlignment="1">
      <alignment horizontal="center" vertical="center" wrapText="1" shrinkToFit="1"/>
      <protection/>
    </xf>
    <xf numFmtId="0" fontId="55" fillId="0" borderId="18" xfId="40" applyFont="1" applyFill="1" applyBorder="1" applyAlignment="1">
      <alignment horizontal="center" vertical="center" wrapText="1" shrinkToFit="1"/>
      <protection/>
    </xf>
    <xf numFmtId="176" fontId="55" fillId="0" borderId="18" xfId="40" applyNumberFormat="1" applyFont="1" applyFill="1" applyBorder="1" applyAlignment="1">
      <alignment horizontal="center" vertical="center" wrapText="1" shrinkToFit="1"/>
      <protection/>
    </xf>
    <xf numFmtId="0" fontId="55" fillId="0" borderId="17" xfId="40" applyFont="1" applyFill="1" applyBorder="1" applyAlignment="1">
      <alignment horizontal="left" vertical="center" shrinkToFit="1"/>
      <protection/>
    </xf>
    <xf numFmtId="0" fontId="55" fillId="0" borderId="18" xfId="40" applyFont="1" applyFill="1" applyBorder="1" applyAlignment="1">
      <alignment horizontal="left" vertical="center" shrinkToFit="1"/>
      <protection/>
    </xf>
    <xf numFmtId="176" fontId="55" fillId="0" borderId="18" xfId="40" applyNumberFormat="1" applyFont="1" applyFill="1" applyBorder="1" applyAlignment="1">
      <alignment horizontal="right" vertical="center" shrinkToFit="1"/>
      <protection/>
    </xf>
    <xf numFmtId="176" fontId="56" fillId="0" borderId="18" xfId="0" applyNumberFormat="1" applyFont="1" applyBorder="1" applyAlignment="1">
      <alignment horizontal="right" vertical="center"/>
    </xf>
    <xf numFmtId="176" fontId="57" fillId="0" borderId="18" xfId="0" applyNumberFormat="1" applyFont="1" applyBorder="1" applyAlignment="1">
      <alignment horizontal="right" vertical="center"/>
    </xf>
    <xf numFmtId="176" fontId="55" fillId="0" borderId="18" xfId="0" applyNumberFormat="1" applyFont="1" applyFill="1" applyBorder="1" applyAlignment="1">
      <alignment horizontal="right" vertical="center" shrinkToFit="1"/>
    </xf>
    <xf numFmtId="0" fontId="55" fillId="0" borderId="30" xfId="40" applyFont="1" applyFill="1" applyBorder="1" applyAlignment="1">
      <alignment horizontal="center" vertical="center" shrinkToFit="1"/>
      <protection/>
    </xf>
    <xf numFmtId="0" fontId="55" fillId="0" borderId="31" xfId="40" applyFont="1" applyFill="1" applyBorder="1" applyAlignment="1">
      <alignment horizontal="center" vertical="center" shrinkToFit="1"/>
      <protection/>
    </xf>
    <xf numFmtId="176" fontId="58" fillId="0" borderId="31" xfId="40" applyNumberFormat="1" applyFont="1" applyFill="1" applyBorder="1" applyAlignment="1">
      <alignment horizontal="right" vertical="center" shrinkToFit="1"/>
      <protection/>
    </xf>
    <xf numFmtId="0" fontId="11" fillId="0" borderId="0" xfId="40" applyFont="1" applyAlignment="1">
      <alignment horizontal="left" vertical="center"/>
      <protection/>
    </xf>
    <xf numFmtId="176" fontId="11" fillId="0" borderId="0" xfId="40" applyNumberFormat="1" applyFont="1" applyAlignment="1">
      <alignment horizontal="right" vertical="center"/>
      <protection/>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0" fontId="55" fillId="0" borderId="39" xfId="40" applyFont="1" applyFill="1" applyBorder="1" applyAlignment="1">
      <alignment horizontal="center" vertical="center" shrinkToFit="1"/>
      <protection/>
    </xf>
    <xf numFmtId="0" fontId="55" fillId="0" borderId="37" xfId="40" applyFont="1" applyFill="1" applyBorder="1" applyAlignment="1">
      <alignment horizontal="center" vertical="center" wrapText="1" shrinkToFit="1"/>
      <protection/>
    </xf>
    <xf numFmtId="176" fontId="55" fillId="0" borderId="37" xfId="40" applyNumberFormat="1" applyFont="1" applyFill="1" applyBorder="1" applyAlignment="1">
      <alignment horizontal="right" vertical="center" shrinkToFit="1"/>
      <protection/>
    </xf>
    <xf numFmtId="4" fontId="55" fillId="0" borderId="37" xfId="0" applyNumberFormat="1" applyFont="1" applyFill="1" applyBorder="1" applyAlignment="1">
      <alignment horizontal="right" vertical="center" shrinkToFit="1"/>
    </xf>
    <xf numFmtId="176" fontId="58" fillId="0" borderId="38" xfId="40" applyNumberFormat="1" applyFont="1" applyFill="1" applyBorder="1" applyAlignment="1">
      <alignment horizontal="right" vertical="center" shrinkToFit="1"/>
      <protection/>
    </xf>
    <xf numFmtId="0" fontId="0" fillId="0" borderId="12" xfId="80" applyFont="1" applyFill="1" applyBorder="1" applyAlignment="1">
      <alignment horizontal="center" vertical="center" wrapText="1"/>
      <protection/>
    </xf>
    <xf numFmtId="0" fontId="0" fillId="0" borderId="39" xfId="80" applyFont="1" applyFill="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37" xfId="80" applyFont="1" applyFill="1" applyBorder="1" applyAlignment="1">
      <alignment horizontal="center" vertical="center" wrapText="1"/>
      <protection/>
    </xf>
    <xf numFmtId="176" fontId="5" fillId="0" borderId="18" xfId="0" applyNumberFormat="1" applyFont="1" applyFill="1" applyBorder="1" applyAlignment="1">
      <alignment horizontal="right" vertical="center"/>
    </xf>
    <xf numFmtId="176" fontId="5" fillId="0" borderId="37" xfId="0" applyNumberFormat="1" applyFont="1" applyFill="1" applyBorder="1" applyAlignment="1">
      <alignment horizontal="right" vertical="center"/>
    </xf>
    <xf numFmtId="176" fontId="5" fillId="0" borderId="18" xfId="0" applyNumberFormat="1" applyFont="1" applyBorder="1" applyAlignment="1">
      <alignment horizontal="right" vertical="center"/>
    </xf>
    <xf numFmtId="0" fontId="12" fillId="0" borderId="18" xfId="0" applyFont="1" applyFill="1" applyBorder="1" applyAlignment="1">
      <alignment horizontal="left" vertical="center" shrinkToFit="1"/>
    </xf>
    <xf numFmtId="176" fontId="5" fillId="0" borderId="18" xfId="0" applyNumberFormat="1" applyFont="1" applyFill="1" applyBorder="1" applyAlignment="1">
      <alignment horizontal="right" vertical="center"/>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176" fontId="5" fillId="0" borderId="18" xfId="80" applyNumberFormat="1" applyFont="1" applyFill="1" applyBorder="1" applyAlignment="1">
      <alignment vertical="center" wrapText="1"/>
      <protection/>
    </xf>
    <xf numFmtId="176" fontId="12" fillId="0" borderId="37" xfId="0" applyNumberFormat="1" applyFont="1" applyFill="1" applyBorder="1" applyAlignment="1">
      <alignment horizontal="right" vertical="center" shrinkToFit="1"/>
    </xf>
    <xf numFmtId="4" fontId="12" fillId="0" borderId="37" xfId="0" applyNumberFormat="1" applyFont="1" applyFill="1" applyBorder="1" applyAlignment="1">
      <alignment horizontal="right" vertical="center" shrinkToFit="1"/>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3" fillId="0" borderId="0" xfId="15" applyFont="1" applyAlignment="1">
      <alignment horizontal="left" vertical="center"/>
      <protection/>
    </xf>
    <xf numFmtId="0" fontId="8" fillId="0" borderId="0" xfId="15" applyFont="1" applyFill="1" applyAlignment="1">
      <alignment horizontal="center" vertical="center"/>
      <protection/>
    </xf>
    <xf numFmtId="0" fontId="0" fillId="35" borderId="0" xfId="15" applyFill="1" applyAlignment="1">
      <alignment horizontal="right" vertical="center"/>
      <protection/>
    </xf>
    <xf numFmtId="177" fontId="0" fillId="35" borderId="11" xfId="15" applyNumberFormat="1" applyFont="1" applyFill="1" applyBorder="1" applyAlignment="1">
      <alignment horizontal="center" vertical="center"/>
      <protection/>
    </xf>
    <xf numFmtId="177" fontId="0" fillId="35" borderId="12" xfId="15" applyNumberFormat="1" applyFont="1" applyFill="1" applyBorder="1" applyAlignment="1">
      <alignment horizontal="center" vertical="center"/>
      <protection/>
    </xf>
    <xf numFmtId="177" fontId="0" fillId="35" borderId="15" xfId="15" applyNumberFormat="1" applyFont="1" applyFill="1" applyBorder="1" applyAlignment="1">
      <alignment horizontal="center" vertical="center"/>
      <protection/>
    </xf>
    <xf numFmtId="177" fontId="0" fillId="35" borderId="39" xfId="15" applyNumberFormat="1" applyFont="1" applyFill="1" applyBorder="1" applyAlignment="1">
      <alignment horizontal="center" vertical="center"/>
      <protection/>
    </xf>
    <xf numFmtId="177" fontId="0" fillId="35" borderId="17" xfId="15" applyNumberFormat="1" applyFont="1" applyFill="1" applyBorder="1" applyAlignment="1">
      <alignment horizontal="center" vertical="center"/>
      <protection/>
    </xf>
    <xf numFmtId="177" fontId="2" fillId="35" borderId="18" xfId="15" applyNumberFormat="1" applyFont="1" applyFill="1" applyBorder="1" applyAlignment="1">
      <alignment horizontal="center" vertical="center"/>
      <protection/>
    </xf>
    <xf numFmtId="177" fontId="0" fillId="35" borderId="18" xfId="15" applyNumberFormat="1" applyFont="1" applyFill="1" applyBorder="1" applyAlignment="1">
      <alignment horizontal="center" vertical="center"/>
      <protection/>
    </xf>
    <xf numFmtId="49" fontId="0" fillId="0" borderId="18" xfId="15" applyNumberFormat="1" applyFont="1" applyFill="1" applyBorder="1" applyAlignment="1">
      <alignment horizontal="center" vertical="center" wrapText="1"/>
      <protection/>
    </xf>
    <xf numFmtId="49" fontId="0" fillId="0"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7" fontId="5" fillId="0" borderId="17" xfId="15" applyNumberFormat="1" applyFont="1" applyFill="1" applyBorder="1" applyAlignment="1">
      <alignment horizontal="left" vertical="center"/>
      <protection/>
    </xf>
    <xf numFmtId="177" fontId="5" fillId="35" borderId="18" xfId="15" applyNumberFormat="1" applyFont="1" applyFill="1" applyBorder="1" applyAlignment="1">
      <alignment horizontal="center" vertical="center"/>
      <protection/>
    </xf>
    <xf numFmtId="4" fontId="12" fillId="0" borderId="40" xfId="0" applyNumberFormat="1" applyFont="1" applyFill="1" applyBorder="1" applyAlignment="1">
      <alignment horizontal="right" vertical="center" shrinkToFit="1"/>
    </xf>
    <xf numFmtId="177" fontId="5" fillId="35" borderId="18" xfId="15" applyNumberFormat="1" applyFont="1" applyFill="1" applyBorder="1" applyAlignment="1">
      <alignment horizontal="left" vertical="center"/>
      <protection/>
    </xf>
    <xf numFmtId="0" fontId="5" fillId="35" borderId="18" xfId="15" applyNumberFormat="1" applyFont="1" applyFill="1" applyBorder="1" applyAlignment="1">
      <alignment horizontal="center" vertical="center"/>
      <protection/>
    </xf>
    <xf numFmtId="0" fontId="5" fillId="35" borderId="26" xfId="15" applyNumberFormat="1" applyFont="1" applyFill="1" applyBorder="1" applyAlignment="1">
      <alignment horizontal="center" vertical="center"/>
      <protection/>
    </xf>
    <xf numFmtId="177" fontId="5" fillId="0" borderId="37" xfId="15" applyNumberFormat="1" applyFont="1" applyFill="1" applyBorder="1" applyAlignment="1">
      <alignment horizontal="right" vertical="center"/>
      <protection/>
    </xf>
    <xf numFmtId="177" fontId="5" fillId="35" borderId="17" xfId="15" applyNumberFormat="1" applyFont="1" applyFill="1" applyBorder="1" applyAlignment="1">
      <alignment horizontal="left" vertical="center"/>
      <protection/>
    </xf>
    <xf numFmtId="177" fontId="5" fillId="0" borderId="18" xfId="15" applyNumberFormat="1" applyFont="1" applyFill="1" applyBorder="1" applyAlignment="1">
      <alignment horizontal="right" vertical="center"/>
      <protection/>
    </xf>
    <xf numFmtId="0" fontId="12" fillId="36" borderId="40" xfId="0" applyFont="1" applyFill="1" applyBorder="1" applyAlignment="1">
      <alignment horizontal="left" vertical="center" shrinkToFit="1"/>
    </xf>
    <xf numFmtId="176" fontId="5" fillId="0" borderId="18" xfId="0" applyNumberFormat="1" applyFont="1" applyBorder="1" applyAlignment="1">
      <alignment horizontal="right" vertical="center"/>
    </xf>
    <xf numFmtId="177" fontId="5" fillId="0" borderId="41" xfId="15" applyNumberFormat="1" applyFont="1" applyFill="1" applyBorder="1" applyAlignment="1">
      <alignment horizontal="right" vertical="center"/>
      <protection/>
    </xf>
    <xf numFmtId="177" fontId="5" fillId="0" borderId="18" xfId="15" applyNumberFormat="1" applyFont="1" applyFill="1" applyBorder="1" applyAlignment="1">
      <alignment horizontal="left" vertical="center"/>
      <protection/>
    </xf>
    <xf numFmtId="177" fontId="5" fillId="0" borderId="42" xfId="15" applyNumberFormat="1" applyFont="1" applyFill="1" applyBorder="1" applyAlignment="1">
      <alignment horizontal="center" vertical="center"/>
      <protection/>
    </xf>
    <xf numFmtId="177" fontId="14" fillId="0" borderId="17" xfId="15" applyNumberFormat="1" applyFont="1" applyFill="1" applyBorder="1" applyAlignment="1">
      <alignment horizontal="center" vertical="center"/>
      <protection/>
    </xf>
    <xf numFmtId="177" fontId="14" fillId="0" borderId="26" xfId="15" applyNumberFormat="1" applyFont="1" applyFill="1" applyBorder="1" applyAlignment="1">
      <alignment horizontal="center" vertical="center"/>
      <protection/>
    </xf>
    <xf numFmtId="177" fontId="14" fillId="0" borderId="42" xfId="15" applyNumberFormat="1" applyFont="1" applyFill="1" applyBorder="1" applyAlignment="1">
      <alignment vertical="center"/>
      <protection/>
    </xf>
    <xf numFmtId="177" fontId="5" fillId="0" borderId="17" xfId="15" applyNumberFormat="1" applyFont="1" applyFill="1" applyBorder="1" applyAlignment="1">
      <alignment horizontal="center" vertical="center"/>
      <protection/>
    </xf>
    <xf numFmtId="177" fontId="5" fillId="0" borderId="26" xfId="15" applyNumberFormat="1" applyFont="1" applyFill="1" applyBorder="1" applyAlignment="1">
      <alignment horizontal="center" vertical="center"/>
      <protection/>
    </xf>
    <xf numFmtId="177" fontId="5" fillId="0" borderId="42" xfId="15" applyNumberFormat="1" applyFont="1" applyFill="1" applyBorder="1" applyAlignment="1">
      <alignment vertical="center"/>
      <protection/>
    </xf>
    <xf numFmtId="177" fontId="5" fillId="0" borderId="26" xfId="15" applyNumberFormat="1" applyFont="1" applyFill="1" applyBorder="1" applyAlignment="1">
      <alignment horizontal="left" vertical="center"/>
      <protection/>
    </xf>
    <xf numFmtId="177" fontId="5" fillId="0" borderId="43" xfId="15" applyNumberFormat="1" applyFont="1" applyFill="1" applyBorder="1" applyAlignment="1">
      <alignment horizontal="center" vertical="center"/>
      <protection/>
    </xf>
    <xf numFmtId="177" fontId="5" fillId="0" borderId="44" xfId="15" applyNumberFormat="1" applyFont="1" applyFill="1" applyBorder="1" applyAlignment="1">
      <alignment horizontal="left" vertical="center"/>
      <protection/>
    </xf>
    <xf numFmtId="177" fontId="5" fillId="0" borderId="45" xfId="15" applyNumberFormat="1" applyFont="1" applyFill="1" applyBorder="1" applyAlignment="1">
      <alignment vertical="center"/>
      <protection/>
    </xf>
    <xf numFmtId="177" fontId="14" fillId="35" borderId="46" xfId="15" applyNumberFormat="1" applyFont="1" applyFill="1" applyBorder="1" applyAlignment="1">
      <alignment horizontal="center" vertical="center"/>
      <protection/>
    </xf>
    <xf numFmtId="4" fontId="15" fillId="0" borderId="40" xfId="0" applyNumberFormat="1" applyFont="1" applyFill="1" applyBorder="1" applyAlignment="1">
      <alignment horizontal="right" vertical="center" shrinkToFit="1"/>
    </xf>
    <xf numFmtId="177" fontId="14" fillId="35" borderId="32" xfId="15" applyNumberFormat="1" applyFont="1" applyFill="1" applyBorder="1" applyAlignment="1">
      <alignment horizontal="center" vertical="center"/>
      <protection/>
    </xf>
    <xf numFmtId="176" fontId="14" fillId="0" borderId="47" xfId="15" applyNumberFormat="1" applyFont="1" applyFill="1" applyBorder="1" applyAlignment="1">
      <alignment vertical="center"/>
      <protection/>
    </xf>
    <xf numFmtId="177" fontId="14" fillId="0" borderId="47" xfId="15" applyNumberFormat="1" applyFont="1" applyFill="1" applyBorder="1" applyAlignment="1">
      <alignment vertical="center"/>
      <protection/>
    </xf>
    <xf numFmtId="0" fontId="0" fillId="0" borderId="33" xfId="15" applyFont="1" applyBorder="1" applyAlignment="1">
      <alignment horizontal="left" vertical="center" wrapText="1"/>
      <protection/>
    </xf>
    <xf numFmtId="0" fontId="0" fillId="0" borderId="33" xfId="15" applyFont="1" applyBorder="1" applyAlignment="1">
      <alignment horizontal="left" vertical="center"/>
      <protection/>
    </xf>
    <xf numFmtId="0" fontId="0" fillId="0" borderId="0" xfId="15" applyFont="1" applyBorder="1" applyAlignment="1">
      <alignment horizontal="left" vertical="center"/>
      <protection/>
    </xf>
    <xf numFmtId="0" fontId="0" fillId="0" borderId="0" xfId="15" applyFont="1" applyBorder="1" applyAlignment="1">
      <alignment horizontal="left" vertical="center"/>
      <protection/>
    </xf>
    <xf numFmtId="0" fontId="16" fillId="0" borderId="0" xfId="0" applyFont="1" applyAlignment="1">
      <alignment horizontal="justify"/>
    </xf>
    <xf numFmtId="4" fontId="16" fillId="0" borderId="0" xfId="0" applyNumberFormat="1" applyFont="1" applyAlignment="1">
      <alignment horizontal="justify"/>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176" fontId="5" fillId="0" borderId="0" xfId="0" applyNumberFormat="1" applyFont="1" applyAlignment="1">
      <alignment horizontal="right" vertical="center"/>
    </xf>
    <xf numFmtId="0" fontId="8" fillId="0" borderId="0" xfId="0" applyFont="1" applyFill="1" applyAlignment="1">
      <alignment horizontal="center" vertical="center"/>
    </xf>
    <xf numFmtId="176" fontId="12" fillId="0" borderId="0" xfId="0" applyNumberFormat="1" applyFont="1" applyFill="1" applyAlignment="1">
      <alignment horizontal="center" vertical="center"/>
    </xf>
    <xf numFmtId="0" fontId="0" fillId="35" borderId="0" xfId="0" applyFill="1" applyAlignment="1">
      <alignment horizontal="right" vertical="center"/>
    </xf>
    <xf numFmtId="176" fontId="5" fillId="35" borderId="0" xfId="0" applyNumberFormat="1" applyFont="1" applyFill="1" applyAlignment="1">
      <alignment horizontal="right" vertical="center"/>
    </xf>
    <xf numFmtId="176" fontId="12" fillId="35" borderId="0" xfId="0" applyNumberFormat="1" applyFont="1" applyFill="1" applyAlignment="1">
      <alignment horizontal="center" vertical="center"/>
    </xf>
    <xf numFmtId="177" fontId="0" fillId="35" borderId="48" xfId="0" applyNumberFormat="1" applyFill="1" applyBorder="1" applyAlignment="1">
      <alignment horizontal="center" vertical="center" wrapText="1"/>
    </xf>
    <xf numFmtId="177" fontId="0" fillId="35" borderId="16" xfId="0" applyNumberFormat="1" applyFill="1" applyBorder="1" applyAlignment="1">
      <alignment horizontal="center" vertical="center" wrapText="1"/>
    </xf>
    <xf numFmtId="176" fontId="5" fillId="35" borderId="14" xfId="0" applyNumberFormat="1" applyFont="1" applyFill="1" applyBorder="1" applyAlignment="1">
      <alignment horizontal="center" vertical="center" wrapText="1"/>
    </xf>
    <xf numFmtId="177" fontId="0" fillId="35" borderId="14" xfId="0" applyNumberFormat="1" applyFont="1" applyFill="1" applyBorder="1" applyAlignment="1">
      <alignment horizontal="center" vertical="center" wrapText="1"/>
    </xf>
    <xf numFmtId="177" fontId="0" fillId="35" borderId="43" xfId="0" applyNumberFormat="1" applyFont="1" applyFill="1" applyBorder="1" applyAlignment="1">
      <alignment horizontal="center" vertical="center" wrapText="1"/>
    </xf>
    <xf numFmtId="177" fontId="0" fillId="35" borderId="49" xfId="0" applyNumberFormat="1" applyFill="1" applyBorder="1" applyAlignment="1">
      <alignment horizontal="center" vertical="center" wrapText="1"/>
    </xf>
    <xf numFmtId="177" fontId="0" fillId="35" borderId="50" xfId="0" applyNumberFormat="1" applyFill="1" applyBorder="1" applyAlignment="1">
      <alignment horizontal="center" vertical="center" wrapText="1"/>
    </xf>
    <xf numFmtId="176" fontId="5" fillId="35" borderId="20" xfId="0" applyNumberFormat="1" applyFont="1" applyFill="1" applyBorder="1" applyAlignment="1">
      <alignment horizontal="center" vertical="center" wrapText="1"/>
    </xf>
    <xf numFmtId="176" fontId="5" fillId="35" borderId="20" xfId="0" applyNumberFormat="1" applyFont="1" applyFill="1" applyBorder="1" applyAlignment="1">
      <alignment horizontal="center" vertical="center" wrapText="1"/>
    </xf>
    <xf numFmtId="177" fontId="0" fillId="35" borderId="20" xfId="0" applyNumberFormat="1" applyFont="1" applyFill="1" applyBorder="1" applyAlignment="1">
      <alignment horizontal="center" vertical="center" wrapText="1"/>
    </xf>
    <xf numFmtId="177" fontId="0" fillId="35" borderId="27" xfId="0" applyNumberFormat="1" applyFill="1" applyBorder="1" applyAlignment="1">
      <alignment horizontal="center" vertical="center" wrapText="1"/>
    </xf>
    <xf numFmtId="177" fontId="0" fillId="35" borderId="28" xfId="0" applyNumberFormat="1" applyFill="1" applyBorder="1" applyAlignment="1">
      <alignment horizontal="center" vertical="center" wrapText="1"/>
    </xf>
    <xf numFmtId="177" fontId="0" fillId="35" borderId="22" xfId="0" applyNumberFormat="1" applyFill="1" applyBorder="1" applyAlignment="1">
      <alignment horizontal="center" vertical="center" wrapText="1"/>
    </xf>
    <xf numFmtId="176" fontId="5" fillId="35" borderId="22" xfId="0" applyNumberFormat="1" applyFont="1" applyFill="1" applyBorder="1" applyAlignment="1">
      <alignment horizontal="center" vertical="center" wrapText="1"/>
    </xf>
    <xf numFmtId="176" fontId="5" fillId="35" borderId="22" xfId="0" applyNumberFormat="1" applyFont="1" applyFill="1" applyBorder="1" applyAlignment="1">
      <alignment horizontal="center" vertical="center" wrapText="1"/>
    </xf>
    <xf numFmtId="177"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176" fontId="5" fillId="35" borderId="18" xfId="0" applyNumberFormat="1" applyFont="1" applyFill="1" applyBorder="1" applyAlignment="1">
      <alignment horizontal="center" vertical="center"/>
    </xf>
    <xf numFmtId="49" fontId="0" fillId="35" borderId="18" xfId="0" applyNumberFormat="1" applyFont="1" applyFill="1" applyBorder="1" applyAlignment="1">
      <alignment horizontal="center" vertical="center"/>
    </xf>
    <xf numFmtId="177" fontId="0" fillId="35" borderId="27" xfId="0" applyNumberFormat="1" applyFill="1" applyBorder="1" applyAlignment="1">
      <alignment horizontal="center" vertical="center"/>
    </xf>
    <xf numFmtId="177" fontId="0" fillId="35" borderId="28" xfId="0" applyNumberFormat="1" applyFill="1" applyBorder="1" applyAlignment="1">
      <alignment horizontal="center" vertical="center"/>
    </xf>
    <xf numFmtId="177" fontId="0" fillId="35" borderId="29" xfId="0" applyNumberFormat="1" applyFill="1" applyBorder="1" applyAlignment="1">
      <alignment horizontal="center" vertical="center"/>
    </xf>
    <xf numFmtId="177" fontId="0" fillId="0" borderId="18" xfId="0" applyNumberFormat="1" applyFill="1" applyBorder="1" applyAlignment="1">
      <alignment horizontal="right" vertical="center"/>
    </xf>
    <xf numFmtId="0" fontId="5" fillId="35" borderId="17" xfId="0" applyNumberFormat="1" applyFont="1" applyFill="1" applyBorder="1" applyAlignment="1">
      <alignment horizontal="left" vertical="center"/>
    </xf>
    <xf numFmtId="0" fontId="5" fillId="35" borderId="18" xfId="0" applyNumberFormat="1" applyFont="1" applyFill="1" applyBorder="1" applyAlignment="1">
      <alignment horizontal="left" vertical="center"/>
    </xf>
    <xf numFmtId="177" fontId="17" fillId="35" borderId="18" xfId="0" applyNumberFormat="1" applyFont="1" applyFill="1" applyBorder="1" applyAlignment="1">
      <alignment horizontal="left" vertical="center"/>
    </xf>
    <xf numFmtId="0" fontId="0" fillId="35" borderId="17" xfId="0" applyNumberFormat="1" applyFill="1" applyBorder="1" applyAlignment="1">
      <alignment horizontal="left" vertical="center"/>
    </xf>
    <xf numFmtId="0" fontId="0" fillId="35" borderId="18" xfId="0" applyNumberFormat="1" applyFill="1" applyBorder="1" applyAlignment="1">
      <alignment horizontal="left" vertical="center"/>
    </xf>
    <xf numFmtId="177" fontId="2" fillId="35" borderId="18" xfId="0" applyNumberFormat="1" applyFont="1" applyFill="1" applyBorder="1" applyAlignment="1">
      <alignment horizontal="left" vertical="center"/>
    </xf>
    <xf numFmtId="177" fontId="0" fillId="35" borderId="18" xfId="0" applyNumberFormat="1" applyFill="1" applyBorder="1" applyAlignment="1">
      <alignment horizontal="left" vertical="center"/>
    </xf>
    <xf numFmtId="177" fontId="0" fillId="35" borderId="23" xfId="0" applyNumberFormat="1" applyFill="1" applyBorder="1" applyAlignment="1">
      <alignment horizontal="left" vertical="center"/>
    </xf>
    <xf numFmtId="177" fontId="0" fillId="35" borderId="24" xfId="0" applyNumberFormat="1" applyFill="1" applyBorder="1" applyAlignment="1">
      <alignment horizontal="left" vertical="center"/>
    </xf>
    <xf numFmtId="177" fontId="0" fillId="35" borderId="46" xfId="0" applyNumberFormat="1" applyFill="1" applyBorder="1" applyAlignment="1">
      <alignment horizontal="left" vertical="center"/>
    </xf>
    <xf numFmtId="177" fontId="0" fillId="35" borderId="51" xfId="0" applyNumberFormat="1" applyFill="1" applyBorder="1" applyAlignment="1">
      <alignment horizontal="left" vertical="center"/>
    </xf>
    <xf numFmtId="177" fontId="0" fillId="35" borderId="31" xfId="0" applyNumberFormat="1" applyFill="1" applyBorder="1" applyAlignment="1">
      <alignment horizontal="left" vertical="center"/>
    </xf>
    <xf numFmtId="176" fontId="5" fillId="0" borderId="31" xfId="0" applyNumberFormat="1" applyFont="1" applyFill="1" applyBorder="1" applyAlignment="1">
      <alignment horizontal="right" vertical="center"/>
    </xf>
    <xf numFmtId="177"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176" fontId="5" fillId="0" borderId="33" xfId="0" applyNumberFormat="1"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7" fontId="0" fillId="35"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0" fillId="35" borderId="35" xfId="0" applyNumberFormat="1" applyFont="1" applyFill="1" applyBorder="1" applyAlignment="1">
      <alignment horizontal="center" vertical="center" wrapText="1"/>
    </xf>
    <xf numFmtId="177" fontId="0" fillId="35" borderId="36"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0" fillId="0" borderId="37" xfId="0" applyNumberFormat="1" applyFill="1" applyBorder="1" applyAlignment="1">
      <alignment horizontal="right" vertical="center"/>
    </xf>
    <xf numFmtId="0" fontId="0" fillId="0" borderId="0" xfId="0" applyBorder="1" applyAlignment="1">
      <alignment horizontal="right" vertical="center"/>
    </xf>
    <xf numFmtId="177" fontId="0" fillId="0" borderId="38" xfId="0" applyNumberFormat="1" applyFill="1" applyBorder="1" applyAlignment="1">
      <alignment horizontal="right" vertical="center"/>
    </xf>
    <xf numFmtId="176" fontId="0" fillId="0" borderId="0" xfId="0" applyNumberFormat="1" applyAlignment="1">
      <alignment horizontal="right" vertical="center"/>
    </xf>
    <xf numFmtId="176" fontId="8" fillId="0" borderId="0" xfId="0" applyNumberFormat="1" applyFont="1" applyFill="1" applyAlignment="1">
      <alignment horizontal="center" vertical="center"/>
    </xf>
    <xf numFmtId="176" fontId="0" fillId="35" borderId="0" xfId="0" applyNumberFormat="1" applyFill="1" applyAlignment="1">
      <alignment horizontal="right" vertical="center"/>
    </xf>
    <xf numFmtId="0" fontId="4" fillId="35" borderId="0" xfId="0" applyFont="1" applyFill="1" applyAlignment="1">
      <alignment horizontal="center" vertical="center"/>
    </xf>
    <xf numFmtId="176" fontId="0" fillId="35" borderId="14" xfId="0" applyNumberFormat="1" applyFill="1" applyBorder="1" applyAlignment="1">
      <alignment horizontal="center" vertical="center" wrapText="1"/>
    </xf>
    <xf numFmtId="176" fontId="0" fillId="0" borderId="14" xfId="0" applyNumberFormat="1" applyFill="1" applyBorder="1" applyAlignment="1">
      <alignment horizontal="center" vertical="center" wrapText="1"/>
    </xf>
    <xf numFmtId="177" fontId="0" fillId="35" borderId="14" xfId="0" applyNumberFormat="1" applyFill="1" applyBorder="1" applyAlignment="1">
      <alignment horizontal="center" vertical="center" wrapText="1"/>
    </xf>
    <xf numFmtId="176" fontId="0" fillId="35" borderId="20"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7" fontId="0" fillId="35" borderId="20" xfId="0" applyNumberFormat="1" applyFill="1" applyBorder="1" applyAlignment="1">
      <alignment horizontal="center" vertical="center" wrapText="1"/>
    </xf>
    <xf numFmtId="176" fontId="0" fillId="35" borderId="22"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7" fontId="0" fillId="35" borderId="23" xfId="0" applyNumberFormat="1" applyFill="1" applyBorder="1" applyAlignment="1">
      <alignment horizontal="center" vertical="center"/>
    </xf>
    <xf numFmtId="177" fontId="0" fillId="35" borderId="24" xfId="0" applyNumberFormat="1" applyFill="1" applyBorder="1" applyAlignment="1">
      <alignment horizontal="center" vertical="center"/>
    </xf>
    <xf numFmtId="177" fontId="0" fillId="35" borderId="25" xfId="0" applyNumberFormat="1" applyFill="1" applyBorder="1" applyAlignment="1">
      <alignment horizontal="center" vertical="center"/>
    </xf>
    <xf numFmtId="176" fontId="0" fillId="35" borderId="18" xfId="0" applyNumberFormat="1" applyFill="1" applyBorder="1" applyAlignment="1">
      <alignment horizontal="center" vertical="center"/>
    </xf>
    <xf numFmtId="177" fontId="0" fillId="35" borderId="18" xfId="0" applyNumberFormat="1" applyFill="1" applyBorder="1" applyAlignment="1">
      <alignment horizontal="center" vertical="center"/>
    </xf>
    <xf numFmtId="177" fontId="5" fillId="35" borderId="27" xfId="0" applyNumberFormat="1" applyFont="1" applyFill="1" applyBorder="1" applyAlignment="1">
      <alignment horizontal="center" vertical="center"/>
    </xf>
    <xf numFmtId="177" fontId="5" fillId="35" borderId="28" xfId="0" applyNumberFormat="1" applyFont="1" applyFill="1" applyBorder="1" applyAlignment="1">
      <alignment horizontal="center" vertical="center"/>
    </xf>
    <xf numFmtId="177" fontId="5" fillId="35" borderId="29" xfId="0" applyNumberFormat="1" applyFont="1" applyFill="1" applyBorder="1" applyAlignment="1">
      <alignment horizontal="center" vertical="center"/>
    </xf>
    <xf numFmtId="176" fontId="5" fillId="0" borderId="18" xfId="0" applyNumberFormat="1" applyFont="1" applyFill="1" applyBorder="1" applyAlignment="1">
      <alignment horizontal="right" vertical="center"/>
    </xf>
    <xf numFmtId="177" fontId="5" fillId="0" borderId="18" xfId="0" applyNumberFormat="1" applyFont="1" applyFill="1" applyBorder="1" applyAlignment="1">
      <alignment horizontal="right" vertical="center"/>
    </xf>
    <xf numFmtId="177" fontId="5" fillId="35" borderId="18" xfId="0" applyNumberFormat="1" applyFont="1" applyFill="1" applyBorder="1" applyAlignment="1">
      <alignment horizontal="left" vertical="center"/>
    </xf>
    <xf numFmtId="176" fontId="12" fillId="0" borderId="40" xfId="0" applyNumberFormat="1" applyFont="1" applyFill="1" applyBorder="1" applyAlignment="1">
      <alignment horizontal="right" vertical="center" shrinkToFit="1"/>
    </xf>
    <xf numFmtId="177" fontId="5" fillId="35" borderId="18" xfId="0" applyNumberFormat="1" applyFont="1" applyFill="1" applyBorder="1" applyAlignment="1">
      <alignment horizontal="left" vertical="center"/>
    </xf>
    <xf numFmtId="177" fontId="5" fillId="35" borderId="30" xfId="0" applyNumberFormat="1" applyFont="1" applyFill="1" applyBorder="1" applyAlignment="1">
      <alignment horizontal="left" vertical="center"/>
    </xf>
    <xf numFmtId="177" fontId="5" fillId="35" borderId="31" xfId="0" applyNumberFormat="1" applyFont="1" applyFill="1" applyBorder="1" applyAlignment="1">
      <alignment horizontal="left" vertical="center"/>
    </xf>
    <xf numFmtId="176" fontId="5" fillId="0" borderId="31" xfId="0" applyNumberFormat="1" applyFont="1" applyFill="1" applyBorder="1" applyAlignment="1">
      <alignment horizontal="right" vertical="center"/>
    </xf>
    <xf numFmtId="177" fontId="5" fillId="0" borderId="31" xfId="0" applyNumberFormat="1" applyFont="1" applyFill="1" applyBorder="1" applyAlignment="1">
      <alignment horizontal="right" vertical="center"/>
    </xf>
    <xf numFmtId="176" fontId="0" fillId="0" borderId="33" xfId="0" applyNumberFormat="1" applyFont="1" applyBorder="1" applyAlignment="1">
      <alignment horizontal="left" vertical="center"/>
    </xf>
    <xf numFmtId="0" fontId="0" fillId="0" borderId="0" xfId="0" applyAlignment="1">
      <alignment vertical="center"/>
    </xf>
    <xf numFmtId="177" fontId="0" fillId="35" borderId="34" xfId="0" applyNumberFormat="1" applyFill="1" applyBorder="1" applyAlignment="1">
      <alignment horizontal="center" vertical="center" wrapText="1"/>
    </xf>
    <xf numFmtId="177" fontId="0" fillId="35" borderId="35" xfId="0" applyNumberFormat="1" applyFill="1" applyBorder="1" applyAlignment="1">
      <alignment horizontal="center" vertical="center" wrapText="1"/>
    </xf>
    <xf numFmtId="177" fontId="0" fillId="35" borderId="36"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177" fontId="5" fillId="0" borderId="37" xfId="0" applyNumberFormat="1" applyFont="1" applyFill="1" applyBorder="1" applyAlignment="1">
      <alignment horizontal="right" vertical="center"/>
    </xf>
    <xf numFmtId="4" fontId="12" fillId="0" borderId="52" xfId="0" applyNumberFormat="1" applyFont="1" applyFill="1" applyBorder="1" applyAlignment="1">
      <alignment horizontal="right" vertical="center" shrinkToFit="1"/>
    </xf>
    <xf numFmtId="177" fontId="5" fillId="0" borderId="38" xfId="0" applyNumberFormat="1" applyFont="1" applyFill="1" applyBorder="1" applyAlignment="1">
      <alignment horizontal="right" vertical="center"/>
    </xf>
    <xf numFmtId="176" fontId="0" fillId="0" borderId="0" xfId="15" applyNumberFormat="1" applyAlignment="1">
      <alignment horizontal="right" vertical="center"/>
      <protection/>
    </xf>
    <xf numFmtId="176" fontId="8" fillId="0" borderId="0" xfId="15" applyNumberFormat="1" applyFont="1" applyFill="1" applyAlignment="1">
      <alignment horizontal="center" vertical="center"/>
      <protection/>
    </xf>
    <xf numFmtId="176" fontId="4" fillId="35" borderId="0" xfId="15" applyNumberFormat="1" applyFont="1" applyFill="1" applyAlignment="1">
      <alignment horizontal="right" vertical="center"/>
      <protection/>
    </xf>
    <xf numFmtId="176" fontId="0" fillId="35" borderId="39" xfId="15" applyNumberFormat="1" applyFont="1" applyFill="1" applyBorder="1" applyAlignment="1">
      <alignment horizontal="center" vertical="center"/>
      <protection/>
    </xf>
    <xf numFmtId="176" fontId="0" fillId="35" borderId="37" xfId="15" applyNumberFormat="1" applyFont="1" applyFill="1" applyBorder="1" applyAlignment="1">
      <alignment horizontal="center" vertical="center"/>
      <protection/>
    </xf>
    <xf numFmtId="4" fontId="12" fillId="0" borderId="18" xfId="0" applyNumberFormat="1" applyFont="1" applyFill="1" applyBorder="1" applyAlignment="1">
      <alignment horizontal="right" vertical="center" shrinkToFit="1"/>
    </xf>
    <xf numFmtId="176" fontId="5" fillId="0" borderId="37" xfId="15" applyNumberFormat="1" applyFont="1" applyFill="1" applyBorder="1" applyAlignment="1">
      <alignment horizontal="right" vertical="center"/>
      <protection/>
    </xf>
    <xf numFmtId="177" fontId="0" fillId="0" borderId="18" xfId="15" applyNumberFormat="1" applyFont="1" applyFill="1" applyBorder="1" applyAlignment="1">
      <alignment horizontal="left" vertical="center"/>
      <protection/>
    </xf>
    <xf numFmtId="0" fontId="2" fillId="0" borderId="18" xfId="15" applyFont="1" applyBorder="1" applyAlignment="1">
      <alignment horizontal="left" vertical="center"/>
      <protection/>
    </xf>
    <xf numFmtId="4" fontId="15" fillId="0" borderId="18" xfId="0" applyNumberFormat="1" applyFont="1" applyFill="1" applyBorder="1" applyAlignment="1">
      <alignment horizontal="right" vertical="center" shrinkToFit="1"/>
    </xf>
    <xf numFmtId="177" fontId="14" fillId="0" borderId="18" xfId="15" applyNumberFormat="1" applyFont="1" applyFill="1" applyBorder="1" applyAlignment="1">
      <alignment horizontal="center" vertical="center"/>
      <protection/>
    </xf>
    <xf numFmtId="176" fontId="14" fillId="0" borderId="37" xfId="15" applyNumberFormat="1" applyFont="1" applyFill="1" applyBorder="1" applyAlignment="1">
      <alignment vertical="center"/>
      <protection/>
    </xf>
    <xf numFmtId="176" fontId="5" fillId="0" borderId="37" xfId="15" applyNumberFormat="1" applyFont="1" applyFill="1" applyBorder="1" applyAlignment="1">
      <alignment vertical="center"/>
      <protection/>
    </xf>
    <xf numFmtId="176" fontId="12" fillId="0" borderId="53" xfId="0" applyNumberFormat="1" applyFont="1" applyFill="1" applyBorder="1" applyAlignment="1">
      <alignment horizontal="right" vertical="center" shrinkToFit="1"/>
    </xf>
    <xf numFmtId="177" fontId="14" fillId="35" borderId="30" xfId="15" applyNumberFormat="1" applyFont="1" applyFill="1" applyBorder="1" applyAlignment="1">
      <alignment horizontal="center" vertical="center"/>
      <protection/>
    </xf>
    <xf numFmtId="177" fontId="5" fillId="35" borderId="31" xfId="15" applyNumberFormat="1" applyFont="1" applyFill="1" applyBorder="1" applyAlignment="1">
      <alignment horizontal="center" vertical="center"/>
      <protection/>
    </xf>
    <xf numFmtId="176" fontId="14" fillId="0" borderId="38" xfId="15" applyNumberFormat="1" applyFont="1" applyFill="1" applyBorder="1" applyAlignment="1">
      <alignment vertical="center"/>
      <protection/>
    </xf>
    <xf numFmtId="177" fontId="14" fillId="35" borderId="31" xfId="15" applyNumberFormat="1" applyFont="1" applyFill="1" applyBorder="1" applyAlignment="1">
      <alignment horizontal="center" vertical="center"/>
      <protection/>
    </xf>
    <xf numFmtId="0" fontId="0" fillId="0" borderId="0" xfId="15" applyFont="1" applyBorder="1" applyAlignment="1">
      <alignment horizontal="left" vertical="center" wrapText="1"/>
      <protection/>
    </xf>
    <xf numFmtId="176" fontId="0" fillId="0" borderId="0" xfId="15" applyNumberFormat="1" applyFont="1" applyBorder="1" applyAlignment="1">
      <alignment horizontal="left" vertical="center"/>
      <protection/>
    </xf>
    <xf numFmtId="177" fontId="0" fillId="35" borderId="11" xfId="15" applyNumberFormat="1" applyFont="1" applyFill="1" applyBorder="1" applyAlignment="1" quotePrefix="1">
      <alignment horizontal="center" vertical="center"/>
      <protection/>
    </xf>
    <xf numFmtId="177" fontId="0" fillId="35" borderId="12" xfId="15" applyNumberFormat="1" applyFont="1" applyFill="1" applyBorder="1" applyAlignment="1" quotePrefix="1">
      <alignment horizontal="center" vertical="center"/>
      <protection/>
    </xf>
    <xf numFmtId="177" fontId="0" fillId="35" borderId="17" xfId="15" applyNumberFormat="1" applyFont="1" applyFill="1" applyBorder="1" applyAlignment="1" quotePrefix="1">
      <alignment horizontal="center" vertical="center"/>
      <protection/>
    </xf>
    <xf numFmtId="177" fontId="2" fillId="35" borderId="18" xfId="15" applyNumberFormat="1" applyFont="1" applyFill="1" applyBorder="1" applyAlignment="1" quotePrefix="1">
      <alignment horizontal="center" vertical="center"/>
      <protection/>
    </xf>
    <xf numFmtId="177" fontId="0" fillId="35" borderId="18" xfId="15" applyNumberFormat="1" applyFont="1" applyFill="1" applyBorder="1" applyAlignment="1" quotePrefix="1">
      <alignment horizontal="center" vertical="center"/>
      <protection/>
    </xf>
    <xf numFmtId="176" fontId="0" fillId="35" borderId="37" xfId="15" applyNumberFormat="1" applyFont="1" applyFill="1" applyBorder="1" applyAlignment="1" quotePrefix="1">
      <alignment horizontal="center" vertical="center"/>
      <protection/>
    </xf>
    <xf numFmtId="177" fontId="5" fillId="0" borderId="17" xfId="15" applyNumberFormat="1" applyFont="1" applyFill="1" applyBorder="1" applyAlignment="1" quotePrefix="1">
      <alignment horizontal="left" vertical="center"/>
      <protection/>
    </xf>
    <xf numFmtId="177" fontId="5" fillId="35" borderId="18" xfId="15" applyNumberFormat="1" applyFont="1" applyFill="1" applyBorder="1" applyAlignment="1" quotePrefix="1">
      <alignment horizontal="center" vertical="center"/>
      <protection/>
    </xf>
    <xf numFmtId="177" fontId="5" fillId="35" borderId="18" xfId="15" applyNumberFormat="1" applyFont="1" applyFill="1" applyBorder="1" applyAlignment="1" quotePrefix="1">
      <alignment horizontal="left" vertical="center"/>
      <protection/>
    </xf>
    <xf numFmtId="177" fontId="14" fillId="0" borderId="17" xfId="15" applyNumberFormat="1" applyFont="1" applyFill="1" applyBorder="1" applyAlignment="1" quotePrefix="1">
      <alignment horizontal="center" vertical="center"/>
      <protection/>
    </xf>
    <xf numFmtId="177" fontId="14" fillId="0" borderId="18" xfId="15" applyNumberFormat="1" applyFont="1" applyFill="1" applyBorder="1" applyAlignment="1" quotePrefix="1">
      <alignment horizontal="center" vertical="center"/>
      <protection/>
    </xf>
    <xf numFmtId="177" fontId="14" fillId="35" borderId="30" xfId="15" applyNumberFormat="1" applyFont="1" applyFill="1" applyBorder="1" applyAlignment="1" quotePrefix="1">
      <alignment horizontal="center" vertical="center"/>
      <protection/>
    </xf>
    <xf numFmtId="177" fontId="5" fillId="35" borderId="31" xfId="15" applyNumberFormat="1" applyFont="1" applyFill="1" applyBorder="1" applyAlignment="1" quotePrefix="1">
      <alignment horizontal="center" vertical="center"/>
      <protection/>
    </xf>
    <xf numFmtId="177" fontId="14" fillId="35" borderId="31" xfId="15" applyNumberFormat="1" applyFont="1" applyFill="1" applyBorder="1" applyAlignment="1" quotePrefix="1">
      <alignment horizontal="center" vertical="center"/>
      <protection/>
    </xf>
    <xf numFmtId="177" fontId="0" fillId="35" borderId="48" xfId="0" applyNumberFormat="1" applyFill="1" applyBorder="1" applyAlignment="1" quotePrefix="1">
      <alignment horizontal="center" vertical="center" wrapText="1"/>
    </xf>
    <xf numFmtId="176" fontId="0" fillId="35"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7" fontId="0" fillId="35" borderId="14" xfId="0" applyNumberFormat="1" applyFill="1" applyBorder="1" applyAlignment="1" quotePrefix="1">
      <alignment horizontal="center" vertical="center" wrapText="1"/>
    </xf>
    <xf numFmtId="177" fontId="0" fillId="35" borderId="34" xfId="0" applyNumberFormat="1" applyFill="1" applyBorder="1" applyAlignment="1" quotePrefix="1">
      <alignment horizontal="center" vertical="center" wrapText="1"/>
    </xf>
    <xf numFmtId="177" fontId="0" fillId="35" borderId="50" xfId="0" applyNumberFormat="1" applyFill="1" applyBorder="1" applyAlignment="1" quotePrefix="1">
      <alignment horizontal="center" vertical="center" wrapText="1"/>
    </xf>
    <xf numFmtId="177" fontId="0" fillId="35" borderId="23" xfId="0" applyNumberFormat="1" applyFill="1" applyBorder="1" applyAlignment="1" quotePrefix="1">
      <alignment horizontal="center" vertical="center"/>
    </xf>
    <xf numFmtId="176" fontId="0" fillId="35" borderId="18" xfId="0" applyNumberFormat="1" applyFill="1" applyBorder="1" applyAlignment="1" quotePrefix="1">
      <alignment horizontal="center" vertical="center"/>
    </xf>
    <xf numFmtId="177" fontId="0" fillId="35" borderId="18" xfId="0" applyNumberFormat="1" applyFill="1" applyBorder="1" applyAlignment="1" quotePrefix="1">
      <alignment horizontal="center" vertical="center"/>
    </xf>
    <xf numFmtId="177" fontId="5" fillId="35" borderId="27" xfId="0" applyNumberFormat="1" applyFont="1" applyFill="1" applyBorder="1" applyAlignment="1" quotePrefix="1">
      <alignment horizontal="center" vertical="center"/>
    </xf>
    <xf numFmtId="176" fontId="5" fillId="35" borderId="14" xfId="0" applyNumberFormat="1" applyFont="1" applyFill="1" applyBorder="1" applyAlignment="1" quotePrefix="1">
      <alignment horizontal="center" vertical="center" wrapText="1"/>
    </xf>
    <xf numFmtId="177" fontId="0" fillId="35" borderId="14" xfId="0" applyNumberFormat="1" applyFont="1" applyFill="1" applyBorder="1" applyAlignment="1" quotePrefix="1">
      <alignment horizontal="center" vertical="center" wrapText="1"/>
    </xf>
    <xf numFmtId="177" fontId="0" fillId="35" borderId="34"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176" fontId="5" fillId="35" borderId="18" xfId="0" applyNumberFormat="1" applyFont="1" applyFill="1" applyBorder="1" applyAlignment="1" quotePrefix="1">
      <alignment horizontal="center" vertical="center"/>
    </xf>
    <xf numFmtId="177" fontId="0" fillId="35" borderId="27" xfId="0" applyNumberFormat="1" applyFill="1" applyBorder="1" applyAlignment="1" quotePrefix="1">
      <alignment horizontal="center" vertical="center"/>
    </xf>
    <xf numFmtId="177" fontId="14" fillId="0" borderId="26" xfId="15" applyNumberFormat="1" applyFont="1" applyFill="1" applyBorder="1" applyAlignment="1" quotePrefix="1">
      <alignment horizontal="center" vertical="center"/>
      <protection/>
    </xf>
    <xf numFmtId="177" fontId="14" fillId="35" borderId="46" xfId="15" applyNumberFormat="1" applyFont="1" applyFill="1" applyBorder="1" applyAlignment="1" quotePrefix="1">
      <alignment horizontal="center" vertical="center"/>
      <protection/>
    </xf>
    <xf numFmtId="177" fontId="14" fillId="35" borderId="32"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A12" sqref="A12"/>
    </sheetView>
  </sheetViews>
  <sheetFormatPr defaultColWidth="9.00390625" defaultRowHeight="14.25"/>
  <cols>
    <col min="1" max="1" width="50.625" style="122" customWidth="1"/>
    <col min="2" max="2" width="4.00390625" style="122" customWidth="1"/>
    <col min="3" max="3" width="15.625" style="122" customWidth="1"/>
    <col min="4" max="4" width="50.625" style="122" customWidth="1"/>
    <col min="5" max="5" width="3.50390625" style="122" customWidth="1"/>
    <col min="6" max="6" width="15.625" style="275" customWidth="1"/>
    <col min="7" max="8" width="9.00390625" style="123" customWidth="1"/>
    <col min="9" max="16384" width="9.00390625" style="122" customWidth="1"/>
  </cols>
  <sheetData>
    <row r="1" ht="15">
      <c r="A1" s="124"/>
    </row>
    <row r="2" spans="1:8" s="120" customFormat="1" ht="18" customHeight="1">
      <c r="A2" s="125" t="s">
        <v>0</v>
      </c>
      <c r="B2" s="125"/>
      <c r="C2" s="125"/>
      <c r="D2" s="125"/>
      <c r="E2" s="125"/>
      <c r="F2" s="276"/>
      <c r="G2" s="173"/>
      <c r="H2" s="173"/>
    </row>
    <row r="3" spans="1:6" ht="9.75" customHeight="1">
      <c r="A3" s="126"/>
      <c r="B3" s="126"/>
      <c r="C3" s="126"/>
      <c r="D3" s="126"/>
      <c r="E3" s="126"/>
      <c r="F3" s="277" t="s">
        <v>1</v>
      </c>
    </row>
    <row r="4" spans="1:6" ht="15" customHeight="1">
      <c r="A4" s="8" t="s">
        <v>2</v>
      </c>
      <c r="B4" s="126"/>
      <c r="C4" s="126"/>
      <c r="D4" s="126"/>
      <c r="E4" s="126"/>
      <c r="F4" s="277" t="s">
        <v>3</v>
      </c>
    </row>
    <row r="5" spans="1:8" s="121" customFormat="1" ht="21.75" customHeight="1">
      <c r="A5" s="295" t="s">
        <v>4</v>
      </c>
      <c r="B5" s="128"/>
      <c r="C5" s="128"/>
      <c r="D5" s="296" t="s">
        <v>5</v>
      </c>
      <c r="E5" s="128"/>
      <c r="F5" s="278"/>
      <c r="G5" s="174"/>
      <c r="H5" s="174"/>
    </row>
    <row r="6" spans="1:8" s="121" customFormat="1" ht="21.75" customHeight="1">
      <c r="A6" s="297" t="s">
        <v>6</v>
      </c>
      <c r="B6" s="298" t="s">
        <v>7</v>
      </c>
      <c r="C6" s="133" t="s">
        <v>8</v>
      </c>
      <c r="D6" s="299" t="s">
        <v>6</v>
      </c>
      <c r="E6" s="298" t="s">
        <v>7</v>
      </c>
      <c r="F6" s="279" t="s">
        <v>8</v>
      </c>
      <c r="G6" s="174"/>
      <c r="H6" s="174"/>
    </row>
    <row r="7" spans="1:8" s="121" customFormat="1" ht="21.75" customHeight="1">
      <c r="A7" s="297" t="s">
        <v>9</v>
      </c>
      <c r="B7" s="133"/>
      <c r="C7" s="299" t="s">
        <v>10</v>
      </c>
      <c r="D7" s="299" t="s">
        <v>9</v>
      </c>
      <c r="E7" s="133"/>
      <c r="F7" s="300" t="s">
        <v>11</v>
      </c>
      <c r="G7" s="174"/>
      <c r="H7" s="174"/>
    </row>
    <row r="8" spans="1:8" s="121" customFormat="1" ht="21.75" customHeight="1">
      <c r="A8" s="301" t="s">
        <v>12</v>
      </c>
      <c r="B8" s="302" t="s">
        <v>10</v>
      </c>
      <c r="C8" s="280">
        <f>18573773/10000</f>
        <v>1857.3773</v>
      </c>
      <c r="D8" s="303" t="s">
        <v>13</v>
      </c>
      <c r="E8" s="302" t="s">
        <v>14</v>
      </c>
      <c r="F8" s="281"/>
      <c r="G8" s="174"/>
      <c r="H8" s="174"/>
    </row>
    <row r="9" spans="1:8" s="121" customFormat="1" ht="21.75" customHeight="1">
      <c r="A9" s="145" t="s">
        <v>15</v>
      </c>
      <c r="B9" s="302" t="s">
        <v>11</v>
      </c>
      <c r="C9" s="146"/>
      <c r="D9" s="303" t="s">
        <v>16</v>
      </c>
      <c r="E9" s="302" t="s">
        <v>17</v>
      </c>
      <c r="F9" s="281"/>
      <c r="G9" s="174"/>
      <c r="H9" s="174"/>
    </row>
    <row r="10" spans="1:8" s="121" customFormat="1" ht="21.75" customHeight="1">
      <c r="A10" s="145" t="s">
        <v>18</v>
      </c>
      <c r="B10" s="302" t="s">
        <v>19</v>
      </c>
      <c r="C10" s="146"/>
      <c r="D10" s="303" t="s">
        <v>20</v>
      </c>
      <c r="E10" s="302" t="s">
        <v>21</v>
      </c>
      <c r="F10" s="281"/>
      <c r="G10" s="174"/>
      <c r="H10" s="174"/>
    </row>
    <row r="11" spans="1:8" s="121" customFormat="1" ht="21.75" customHeight="1">
      <c r="A11" s="145" t="s">
        <v>22</v>
      </c>
      <c r="B11" s="302" t="s">
        <v>23</v>
      </c>
      <c r="C11" s="146"/>
      <c r="D11" s="303" t="s">
        <v>24</v>
      </c>
      <c r="E11" s="302" t="s">
        <v>25</v>
      </c>
      <c r="F11" s="281"/>
      <c r="G11" s="174"/>
      <c r="H11" s="174"/>
    </row>
    <row r="12" spans="1:8" s="121" customFormat="1" ht="21.75" customHeight="1">
      <c r="A12" s="145" t="s">
        <v>26</v>
      </c>
      <c r="B12" s="302" t="s">
        <v>27</v>
      </c>
      <c r="C12" s="146"/>
      <c r="D12" s="303" t="s">
        <v>28</v>
      </c>
      <c r="E12" s="302" t="s">
        <v>29</v>
      </c>
      <c r="F12" s="281"/>
      <c r="G12" s="174"/>
      <c r="H12" s="174"/>
    </row>
    <row r="13" spans="1:8" s="121" customFormat="1" ht="21.75" customHeight="1">
      <c r="A13" s="145" t="s">
        <v>30</v>
      </c>
      <c r="B13" s="302" t="s">
        <v>31</v>
      </c>
      <c r="C13" s="280">
        <f>11078195.98/10000</f>
        <v>1107.819598</v>
      </c>
      <c r="D13" s="282" t="s">
        <v>32</v>
      </c>
      <c r="E13" s="302" t="s">
        <v>33</v>
      </c>
      <c r="F13" s="116">
        <f>3000000/10000</f>
        <v>300</v>
      </c>
      <c r="G13" s="174"/>
      <c r="H13" s="174"/>
    </row>
    <row r="14" spans="1:8" s="121" customFormat="1" ht="21.75" customHeight="1">
      <c r="A14" s="145"/>
      <c r="B14" s="302" t="s">
        <v>34</v>
      </c>
      <c r="C14" s="146"/>
      <c r="D14" s="150" t="s">
        <v>35</v>
      </c>
      <c r="E14" s="302" t="s">
        <v>36</v>
      </c>
      <c r="F14" s="116">
        <f>22030272.11/10000</f>
        <v>2203.027211</v>
      </c>
      <c r="G14" s="174"/>
      <c r="H14" s="174"/>
    </row>
    <row r="15" spans="1:8" s="121" customFormat="1" ht="21.75" customHeight="1">
      <c r="A15" s="138"/>
      <c r="B15" s="302" t="s">
        <v>37</v>
      </c>
      <c r="C15" s="150"/>
      <c r="D15" s="283" t="s">
        <v>38</v>
      </c>
      <c r="E15" s="302" t="s">
        <v>39</v>
      </c>
      <c r="F15" s="116">
        <f>13607140.01/10000</f>
        <v>1360.714001</v>
      </c>
      <c r="G15" s="174"/>
      <c r="H15" s="174"/>
    </row>
    <row r="16" spans="1:8" s="121" customFormat="1" ht="21.75" customHeight="1">
      <c r="A16" s="304" t="s">
        <v>40</v>
      </c>
      <c r="B16" s="302" t="s">
        <v>41</v>
      </c>
      <c r="C16" s="284">
        <f>SUM(C8:C15)</f>
        <v>2965.196898</v>
      </c>
      <c r="D16" s="305" t="s">
        <v>42</v>
      </c>
      <c r="E16" s="302" t="s">
        <v>43</v>
      </c>
      <c r="F16" s="286">
        <f>SUM(F13:F15)</f>
        <v>3863.741212</v>
      </c>
      <c r="G16" s="174"/>
      <c r="H16" s="174"/>
    </row>
    <row r="17" spans="1:8" s="121" customFormat="1" ht="21.75" customHeight="1">
      <c r="A17" s="138" t="s">
        <v>44</v>
      </c>
      <c r="B17" s="302" t="s">
        <v>45</v>
      </c>
      <c r="C17" s="146"/>
      <c r="D17" s="150" t="s">
        <v>46</v>
      </c>
      <c r="E17" s="302" t="s">
        <v>47</v>
      </c>
      <c r="F17" s="287"/>
      <c r="G17" s="174"/>
      <c r="H17" s="174"/>
    </row>
    <row r="18" spans="1:8" s="121" customFormat="1" ht="21.75" customHeight="1">
      <c r="A18" s="138" t="s">
        <v>48</v>
      </c>
      <c r="B18" s="302" t="s">
        <v>49</v>
      </c>
      <c r="C18" s="280">
        <f>9031809.09/10000</f>
        <v>903.1809089999999</v>
      </c>
      <c r="D18" s="150" t="s">
        <v>50</v>
      </c>
      <c r="E18" s="302" t="s">
        <v>51</v>
      </c>
      <c r="F18" s="288">
        <f>46365.95/10000</f>
        <v>4.636595</v>
      </c>
      <c r="G18" s="174"/>
      <c r="H18" s="174"/>
    </row>
    <row r="19" spans="1:8" s="121" customFormat="1" ht="21.75" customHeight="1">
      <c r="A19" s="138"/>
      <c r="B19" s="302" t="s">
        <v>52</v>
      </c>
      <c r="C19" s="146"/>
      <c r="D19" s="150"/>
      <c r="E19" s="302" t="s">
        <v>53</v>
      </c>
      <c r="F19" s="287"/>
      <c r="G19" s="174"/>
      <c r="H19" s="174"/>
    </row>
    <row r="20" spans="1:6" ht="21.75" customHeight="1">
      <c r="A20" s="306" t="s">
        <v>54</v>
      </c>
      <c r="B20" s="307" t="s">
        <v>55</v>
      </c>
      <c r="C20" s="291">
        <f>SUM(C16:C18)</f>
        <v>3868.377807</v>
      </c>
      <c r="D20" s="308" t="s">
        <v>54</v>
      </c>
      <c r="E20" s="307" t="s">
        <v>56</v>
      </c>
      <c r="F20" s="291">
        <f>SUM(F16:F18)</f>
        <v>3868.377807</v>
      </c>
    </row>
    <row r="21" spans="1:6" ht="29.25" customHeight="1">
      <c r="A21" s="293" t="s">
        <v>57</v>
      </c>
      <c r="B21" s="169"/>
      <c r="C21" s="169"/>
      <c r="D21" s="169"/>
      <c r="E21" s="169"/>
      <c r="F21" s="294"/>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7">
      <selection activeCell="A9" sqref="A9:IV9"/>
    </sheetView>
  </sheetViews>
  <sheetFormatPr defaultColWidth="9.00390625" defaultRowHeight="14.25"/>
  <cols>
    <col min="1" max="1" width="10.625" style="69" customWidth="1"/>
    <col min="2" max="2" width="15.875" style="69" hidden="1" customWidth="1"/>
    <col min="3" max="3" width="15.875" style="69" customWidth="1"/>
    <col min="4" max="5" width="15.875" style="237" customWidth="1"/>
    <col min="6" max="10" width="15.875" style="69" customWidth="1"/>
    <col min="11" max="16384" width="9.00390625" style="69" customWidth="1"/>
  </cols>
  <sheetData>
    <row r="1" spans="1:10" s="175" customFormat="1" ht="21.75">
      <c r="A1" s="179" t="s">
        <v>58</v>
      </c>
      <c r="B1" s="179"/>
      <c r="C1" s="179"/>
      <c r="D1" s="238"/>
      <c r="E1" s="238"/>
      <c r="F1" s="179"/>
      <c r="G1" s="179"/>
      <c r="H1" s="179"/>
      <c r="I1" s="179"/>
      <c r="J1" s="179"/>
    </row>
    <row r="2" spans="1:10" ht="15">
      <c r="A2" s="181"/>
      <c r="B2" s="181"/>
      <c r="C2" s="181"/>
      <c r="D2" s="239"/>
      <c r="E2" s="239"/>
      <c r="F2" s="181"/>
      <c r="G2" s="181"/>
      <c r="H2" s="181"/>
      <c r="I2" s="181"/>
      <c r="J2" s="46" t="s">
        <v>59</v>
      </c>
    </row>
    <row r="3" spans="1:10" ht="15.75">
      <c r="A3" s="8" t="s">
        <v>2</v>
      </c>
      <c r="B3" s="181"/>
      <c r="C3" s="181"/>
      <c r="D3" s="239"/>
      <c r="E3" s="239"/>
      <c r="F3" s="240"/>
      <c r="G3" s="181"/>
      <c r="H3" s="181"/>
      <c r="I3" s="181"/>
      <c r="J3" s="46" t="s">
        <v>3</v>
      </c>
    </row>
    <row r="4" spans="1:11" s="176" customFormat="1" ht="22.5" customHeight="1">
      <c r="A4" s="309" t="s">
        <v>6</v>
      </c>
      <c r="B4" s="185"/>
      <c r="C4" s="185"/>
      <c r="D4" s="310" t="s">
        <v>40</v>
      </c>
      <c r="E4" s="311" t="s">
        <v>60</v>
      </c>
      <c r="F4" s="312" t="s">
        <v>61</v>
      </c>
      <c r="G4" s="312" t="s">
        <v>62</v>
      </c>
      <c r="H4" s="312" t="s">
        <v>63</v>
      </c>
      <c r="I4" s="312" t="s">
        <v>64</v>
      </c>
      <c r="J4" s="313" t="s">
        <v>65</v>
      </c>
      <c r="K4" s="229"/>
    </row>
    <row r="5" spans="1:11" s="176" customFormat="1" ht="22.5" customHeight="1">
      <c r="A5" s="188" t="s">
        <v>66</v>
      </c>
      <c r="B5" s="189"/>
      <c r="C5" s="314" t="s">
        <v>67</v>
      </c>
      <c r="D5" s="244"/>
      <c r="E5" s="245"/>
      <c r="F5" s="246"/>
      <c r="G5" s="246"/>
      <c r="H5" s="246"/>
      <c r="I5" s="246"/>
      <c r="J5" s="269"/>
      <c r="K5" s="229"/>
    </row>
    <row r="6" spans="1:11" s="176" customFormat="1" ht="22.5" customHeight="1">
      <c r="A6" s="194"/>
      <c r="B6" s="195"/>
      <c r="C6" s="196"/>
      <c r="D6" s="247"/>
      <c r="E6" s="248"/>
      <c r="F6" s="196"/>
      <c r="G6" s="196"/>
      <c r="H6" s="196"/>
      <c r="I6" s="196"/>
      <c r="J6" s="270"/>
      <c r="K6" s="229"/>
    </row>
    <row r="7" spans="1:11" ht="22.5" customHeight="1">
      <c r="A7" s="315" t="s">
        <v>68</v>
      </c>
      <c r="B7" s="250"/>
      <c r="C7" s="251"/>
      <c r="D7" s="316" t="s">
        <v>10</v>
      </c>
      <c r="E7" s="316" t="s">
        <v>11</v>
      </c>
      <c r="F7" s="317" t="s">
        <v>19</v>
      </c>
      <c r="G7" s="317" t="s">
        <v>23</v>
      </c>
      <c r="H7" s="317" t="s">
        <v>27</v>
      </c>
      <c r="I7" s="317" t="s">
        <v>31</v>
      </c>
      <c r="J7" s="271" t="s">
        <v>34</v>
      </c>
      <c r="K7" s="235"/>
    </row>
    <row r="8" spans="1:11" ht="22.5" customHeight="1">
      <c r="A8" s="318" t="s">
        <v>69</v>
      </c>
      <c r="B8" s="255"/>
      <c r="C8" s="256"/>
      <c r="D8" s="257">
        <f>SUM(D9:D11)</f>
        <v>2965.196898</v>
      </c>
      <c r="E8" s="257">
        <f>SUM(E9:E11)</f>
        <v>1857.3773</v>
      </c>
      <c r="F8" s="258"/>
      <c r="G8" s="258"/>
      <c r="H8" s="258"/>
      <c r="I8" s="258"/>
      <c r="J8" s="272">
        <f>SUM(J9:J11)</f>
        <v>1107.8195979999998</v>
      </c>
      <c r="K8" s="235"/>
    </row>
    <row r="9" spans="1:11" ht="22.5" customHeight="1">
      <c r="A9" s="209">
        <v>2110302</v>
      </c>
      <c r="B9" s="210"/>
      <c r="C9" s="259" t="s">
        <v>70</v>
      </c>
      <c r="D9" s="257">
        <f>SUM(E9:J9)</f>
        <v>300</v>
      </c>
      <c r="E9" s="260">
        <f>3000000/10000</f>
        <v>300</v>
      </c>
      <c r="F9" s="258"/>
      <c r="G9" s="258"/>
      <c r="H9" s="258"/>
      <c r="I9" s="258"/>
      <c r="J9" s="272"/>
      <c r="K9" s="235"/>
    </row>
    <row r="10" spans="1:11" ht="22.5" customHeight="1">
      <c r="A10" s="209">
        <v>2130311</v>
      </c>
      <c r="B10" s="210"/>
      <c r="C10" s="259" t="s">
        <v>71</v>
      </c>
      <c r="D10" s="257">
        <f>SUM(E10:J10)</f>
        <v>1468.7073</v>
      </c>
      <c r="E10" s="260">
        <f>3711073/10000</f>
        <v>371.1073</v>
      </c>
      <c r="F10" s="258"/>
      <c r="G10" s="258"/>
      <c r="H10" s="258"/>
      <c r="I10" s="258"/>
      <c r="J10" s="273">
        <f>10976000/10000</f>
        <v>1097.6</v>
      </c>
      <c r="K10" s="235"/>
    </row>
    <row r="11" spans="1:11" ht="22.5" customHeight="1">
      <c r="A11" s="209">
        <v>2299901</v>
      </c>
      <c r="B11" s="210"/>
      <c r="C11" s="259" t="s">
        <v>72</v>
      </c>
      <c r="D11" s="257">
        <f>SUM(E11:J11)</f>
        <v>1196.489598</v>
      </c>
      <c r="E11" s="260">
        <f>11862700/10000</f>
        <v>1186.27</v>
      </c>
      <c r="F11" s="258"/>
      <c r="G11" s="258"/>
      <c r="H11" s="258"/>
      <c r="I11" s="258"/>
      <c r="J11" s="273">
        <f>102195.98/10000</f>
        <v>10.219598</v>
      </c>
      <c r="K11" s="235"/>
    </row>
    <row r="12" spans="1:11" ht="22.5" customHeight="1">
      <c r="A12" s="209"/>
      <c r="B12" s="210"/>
      <c r="C12" s="261"/>
      <c r="D12" s="257"/>
      <c r="E12" s="257"/>
      <c r="F12" s="258"/>
      <c r="G12" s="258"/>
      <c r="H12" s="258"/>
      <c r="I12" s="258"/>
      <c r="J12" s="272"/>
      <c r="K12" s="235"/>
    </row>
    <row r="13" spans="1:11" ht="22.5" customHeight="1">
      <c r="A13" s="209"/>
      <c r="B13" s="210"/>
      <c r="C13" s="261"/>
      <c r="D13" s="257"/>
      <c r="E13" s="257"/>
      <c r="F13" s="258"/>
      <c r="G13" s="258"/>
      <c r="H13" s="258"/>
      <c r="I13" s="258"/>
      <c r="J13" s="272"/>
      <c r="K13" s="235"/>
    </row>
    <row r="14" spans="1:11" ht="22.5" customHeight="1">
      <c r="A14" s="262"/>
      <c r="B14" s="263"/>
      <c r="C14" s="263"/>
      <c r="D14" s="264"/>
      <c r="E14" s="264"/>
      <c r="F14" s="265"/>
      <c r="G14" s="265"/>
      <c r="H14" s="265"/>
      <c r="I14" s="265"/>
      <c r="J14" s="274"/>
      <c r="K14" s="235"/>
    </row>
    <row r="15" spans="1:10" ht="30.75" customHeight="1">
      <c r="A15" s="223" t="s">
        <v>73</v>
      </c>
      <c r="B15" s="224"/>
      <c r="C15" s="224"/>
      <c r="D15" s="266"/>
      <c r="E15" s="266"/>
      <c r="F15" s="224"/>
      <c r="G15" s="224"/>
      <c r="H15" s="224"/>
      <c r="I15" s="224"/>
      <c r="J15" s="224"/>
    </row>
    <row r="16" ht="15">
      <c r="A16" s="267"/>
    </row>
    <row r="17" ht="15">
      <c r="A17" s="267"/>
    </row>
  </sheetData>
  <sheetProtection/>
  <mergeCells count="20">
    <mergeCell ref="A1:J1"/>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K18"/>
  <sheetViews>
    <sheetView workbookViewId="0" topLeftCell="A1">
      <selection activeCell="K10" sqref="K10"/>
    </sheetView>
  </sheetViews>
  <sheetFormatPr defaultColWidth="9.00390625" defaultRowHeight="14.25"/>
  <cols>
    <col min="1" max="1" width="5.625" style="69" customWidth="1"/>
    <col min="2" max="2" width="4.75390625" style="69" customWidth="1"/>
    <col min="3" max="3" width="10.375" style="69" customWidth="1"/>
    <col min="4" max="4" width="14.375" style="178" customWidth="1"/>
    <col min="5" max="6" width="14.625" style="178" customWidth="1"/>
    <col min="7" max="9" width="14.625" style="69" customWidth="1"/>
    <col min="10" max="10" width="9.00390625" style="69" customWidth="1"/>
    <col min="11" max="11" width="12.625" style="69" customWidth="1"/>
    <col min="12" max="16384" width="9.00390625" style="69" customWidth="1"/>
  </cols>
  <sheetData>
    <row r="1" spans="1:9" s="175" customFormat="1" ht="21.75">
      <c r="A1" s="179" t="s">
        <v>74</v>
      </c>
      <c r="B1" s="179"/>
      <c r="C1" s="179"/>
      <c r="D1" s="180"/>
      <c r="E1" s="180"/>
      <c r="F1" s="180"/>
      <c r="G1" s="179"/>
      <c r="H1" s="179"/>
      <c r="I1" s="179"/>
    </row>
    <row r="2" spans="1:9" ht="15">
      <c r="A2" s="181"/>
      <c r="B2" s="181"/>
      <c r="C2" s="181"/>
      <c r="D2" s="182"/>
      <c r="E2" s="182"/>
      <c r="F2" s="182"/>
      <c r="G2" s="181"/>
      <c r="H2" s="181"/>
      <c r="I2" s="46" t="s">
        <v>75</v>
      </c>
    </row>
    <row r="3" spans="1:9" ht="15.75">
      <c r="A3" s="8" t="s">
        <v>2</v>
      </c>
      <c r="B3" s="181"/>
      <c r="C3" s="181"/>
      <c r="D3" s="182"/>
      <c r="E3" s="182"/>
      <c r="F3" s="183"/>
      <c r="G3" s="181"/>
      <c r="H3" s="181"/>
      <c r="I3" s="46" t="s">
        <v>3</v>
      </c>
    </row>
    <row r="4" spans="1:10" s="176" customFormat="1" ht="22.5" customHeight="1">
      <c r="A4" s="309" t="s">
        <v>6</v>
      </c>
      <c r="B4" s="185"/>
      <c r="C4" s="185"/>
      <c r="D4" s="319" t="s">
        <v>42</v>
      </c>
      <c r="E4" s="319" t="s">
        <v>76</v>
      </c>
      <c r="F4" s="319" t="s">
        <v>77</v>
      </c>
      <c r="G4" s="320" t="s">
        <v>78</v>
      </c>
      <c r="H4" s="187" t="s">
        <v>79</v>
      </c>
      <c r="I4" s="321" t="s">
        <v>80</v>
      </c>
      <c r="J4" s="229"/>
    </row>
    <row r="5" spans="1:10" s="176" customFormat="1" ht="22.5" customHeight="1">
      <c r="A5" s="188" t="s">
        <v>66</v>
      </c>
      <c r="B5" s="189"/>
      <c r="C5" s="314" t="s">
        <v>67</v>
      </c>
      <c r="D5" s="191"/>
      <c r="E5" s="191"/>
      <c r="F5" s="192"/>
      <c r="G5" s="193"/>
      <c r="H5" s="193"/>
      <c r="I5" s="230"/>
      <c r="J5" s="229"/>
    </row>
    <row r="6" spans="1:10" s="176" customFormat="1" ht="22.5" customHeight="1">
      <c r="A6" s="194"/>
      <c r="B6" s="195"/>
      <c r="C6" s="196"/>
      <c r="D6" s="197"/>
      <c r="E6" s="197"/>
      <c r="F6" s="198"/>
      <c r="G6" s="199"/>
      <c r="H6" s="199"/>
      <c r="I6" s="231"/>
      <c r="J6" s="229"/>
    </row>
    <row r="7" spans="1:10" s="177" customFormat="1" ht="22.5" customHeight="1">
      <c r="A7" s="322" t="s">
        <v>68</v>
      </c>
      <c r="B7" s="201"/>
      <c r="C7" s="202"/>
      <c r="D7" s="323" t="s">
        <v>10</v>
      </c>
      <c r="E7" s="323" t="s">
        <v>11</v>
      </c>
      <c r="F7" s="323" t="s">
        <v>19</v>
      </c>
      <c r="G7" s="204" t="s">
        <v>23</v>
      </c>
      <c r="H7" s="204" t="s">
        <v>27</v>
      </c>
      <c r="I7" s="232" t="s">
        <v>31</v>
      </c>
      <c r="J7" s="233"/>
    </row>
    <row r="8" spans="1:10" ht="22.5" customHeight="1">
      <c r="A8" s="324" t="s">
        <v>69</v>
      </c>
      <c r="B8" s="206"/>
      <c r="C8" s="207"/>
      <c r="D8" s="108">
        <f aca="true" t="shared" si="0" ref="D8:F8">SUM(D9:D11)</f>
        <v>3863.741212</v>
      </c>
      <c r="E8" s="108">
        <f t="shared" si="0"/>
        <v>572.0506230000001</v>
      </c>
      <c r="F8" s="108">
        <f t="shared" si="0"/>
        <v>3291.6905890000003</v>
      </c>
      <c r="G8" s="208"/>
      <c r="H8" s="208"/>
      <c r="I8" s="234"/>
      <c r="J8" s="235"/>
    </row>
    <row r="9" spans="1:10" ht="22.5" customHeight="1">
      <c r="A9" s="209">
        <v>2110302</v>
      </c>
      <c r="B9" s="210"/>
      <c r="C9" s="211" t="s">
        <v>70</v>
      </c>
      <c r="D9" s="108">
        <f aca="true" t="shared" si="1" ref="D9:D11">SUM(E9:J9)</f>
        <v>300</v>
      </c>
      <c r="E9" s="110"/>
      <c r="F9" s="110">
        <v>300</v>
      </c>
      <c r="G9" s="208"/>
      <c r="H9" s="208"/>
      <c r="I9" s="234"/>
      <c r="J9" s="235"/>
    </row>
    <row r="10" spans="1:11" ht="22.5" customHeight="1">
      <c r="A10" s="212">
        <v>2130311</v>
      </c>
      <c r="B10" s="213"/>
      <c r="C10" s="214" t="s">
        <v>71</v>
      </c>
      <c r="D10" s="112">
        <f t="shared" si="1"/>
        <v>2203.027211</v>
      </c>
      <c r="E10" s="110">
        <v>397.606622</v>
      </c>
      <c r="F10" s="110">
        <v>1805.420589</v>
      </c>
      <c r="G10" s="208"/>
      <c r="H10" s="208"/>
      <c r="I10" s="234"/>
      <c r="J10" s="235"/>
      <c r="K10"/>
    </row>
    <row r="11" spans="1:10" ht="22.5" customHeight="1">
      <c r="A11" s="212">
        <v>2299901</v>
      </c>
      <c r="B11" s="213"/>
      <c r="C11" s="215" t="s">
        <v>72</v>
      </c>
      <c r="D11" s="108">
        <f t="shared" si="1"/>
        <v>1360.714001</v>
      </c>
      <c r="E11" s="110">
        <v>174.44400100000001</v>
      </c>
      <c r="F11" s="110">
        <v>1186.27</v>
      </c>
      <c r="G11" s="208"/>
      <c r="H11" s="208"/>
      <c r="I11" s="234"/>
      <c r="J11" s="235"/>
    </row>
    <row r="12" spans="1:10" ht="22.5" customHeight="1">
      <c r="A12" s="216"/>
      <c r="B12" s="217"/>
      <c r="C12" s="215"/>
      <c r="D12" s="108"/>
      <c r="E12" s="108"/>
      <c r="F12" s="108"/>
      <c r="G12" s="208"/>
      <c r="H12" s="208"/>
      <c r="I12" s="234"/>
      <c r="J12" s="235"/>
    </row>
    <row r="13" spans="1:10" ht="22.5" customHeight="1">
      <c r="A13" s="216"/>
      <c r="B13" s="217"/>
      <c r="C13" s="215"/>
      <c r="D13" s="108"/>
      <c r="E13" s="108"/>
      <c r="F13" s="108"/>
      <c r="G13" s="208"/>
      <c r="H13" s="208"/>
      <c r="I13" s="234"/>
      <c r="J13" s="235"/>
    </row>
    <row r="14" spans="1:10" ht="22.5" customHeight="1">
      <c r="A14" s="218"/>
      <c r="B14" s="219"/>
      <c r="C14" s="220"/>
      <c r="D14" s="221"/>
      <c r="E14" s="221"/>
      <c r="F14" s="221"/>
      <c r="G14" s="222"/>
      <c r="H14" s="222"/>
      <c r="I14" s="236"/>
      <c r="J14" s="235"/>
    </row>
    <row r="15" spans="1:9" ht="31.5" customHeight="1">
      <c r="A15" s="223" t="s">
        <v>81</v>
      </c>
      <c r="B15" s="224"/>
      <c r="C15" s="224"/>
      <c r="D15" s="225"/>
      <c r="E15" s="225"/>
      <c r="F15" s="225"/>
      <c r="G15" s="224"/>
      <c r="H15" s="224"/>
      <c r="I15" s="224"/>
    </row>
    <row r="16" ht="15">
      <c r="A16" s="226"/>
    </row>
    <row r="17" ht="15">
      <c r="A17" s="227"/>
    </row>
    <row r="18" ht="15">
      <c r="A18" s="227"/>
    </row>
  </sheetData>
  <sheetProtection/>
  <mergeCells count="19">
    <mergeCell ref="A1:I1"/>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42"/>
  <sheetViews>
    <sheetView tabSelected="1" zoomScaleSheetLayoutView="100" workbookViewId="0" topLeftCell="A1">
      <selection activeCell="G27" sqref="G27"/>
    </sheetView>
  </sheetViews>
  <sheetFormatPr defaultColWidth="9.00390625" defaultRowHeight="14.25"/>
  <cols>
    <col min="1" max="1" width="36.375" style="122" customWidth="1"/>
    <col min="2" max="2" width="4.00390625" style="122" customWidth="1"/>
    <col min="3" max="3" width="15.625" style="122" customWidth="1"/>
    <col min="4" max="4" width="35.75390625" style="122" customWidth="1"/>
    <col min="5" max="5" width="3.50390625" style="122" customWidth="1"/>
    <col min="6" max="6" width="15.625" style="122" customWidth="1"/>
    <col min="7" max="7" width="13.875" style="122" customWidth="1"/>
    <col min="8" max="8" width="15.625" style="122" customWidth="1"/>
    <col min="9" max="10" width="9.00390625" style="123" customWidth="1"/>
    <col min="11" max="16384" width="9.00390625" style="122" customWidth="1"/>
  </cols>
  <sheetData>
    <row r="1" ht="15">
      <c r="A1" s="124"/>
    </row>
    <row r="2" spans="1:10" s="120" customFormat="1" ht="18" customHeight="1">
      <c r="A2" s="125" t="s">
        <v>82</v>
      </c>
      <c r="B2" s="125"/>
      <c r="C2" s="125"/>
      <c r="D2" s="125"/>
      <c r="E2" s="125"/>
      <c r="F2" s="125"/>
      <c r="G2" s="125"/>
      <c r="H2" s="125"/>
      <c r="I2" s="173"/>
      <c r="J2" s="173"/>
    </row>
    <row r="3" spans="1:8" ht="9.75" customHeight="1">
      <c r="A3" s="126"/>
      <c r="B3" s="126"/>
      <c r="C3" s="126"/>
      <c r="D3" s="126"/>
      <c r="E3" s="126"/>
      <c r="F3" s="126"/>
      <c r="G3" s="126"/>
      <c r="H3" s="46" t="s">
        <v>83</v>
      </c>
    </row>
    <row r="4" spans="1:8" ht="15" customHeight="1">
      <c r="A4" s="8" t="s">
        <v>2</v>
      </c>
      <c r="B4" s="126"/>
      <c r="C4" s="126"/>
      <c r="D4" s="126"/>
      <c r="E4" s="126"/>
      <c r="F4" s="126"/>
      <c r="G4" s="126"/>
      <c r="H4" s="46" t="s">
        <v>3</v>
      </c>
    </row>
    <row r="5" spans="1:10" s="121" customFormat="1" ht="19.5" customHeight="1">
      <c r="A5" s="295" t="s">
        <v>4</v>
      </c>
      <c r="B5" s="128"/>
      <c r="C5" s="128"/>
      <c r="D5" s="296" t="s">
        <v>5</v>
      </c>
      <c r="E5" s="128"/>
      <c r="F5" s="129"/>
      <c r="G5" s="129"/>
      <c r="H5" s="130"/>
      <c r="I5" s="174"/>
      <c r="J5" s="174"/>
    </row>
    <row r="6" spans="1:10" s="121" customFormat="1" ht="31.5" customHeight="1">
      <c r="A6" s="297" t="s">
        <v>6</v>
      </c>
      <c r="B6" s="298" t="s">
        <v>7</v>
      </c>
      <c r="C6" s="133" t="s">
        <v>84</v>
      </c>
      <c r="D6" s="299" t="s">
        <v>6</v>
      </c>
      <c r="E6" s="298" t="s">
        <v>7</v>
      </c>
      <c r="F6" s="133" t="s">
        <v>69</v>
      </c>
      <c r="G6" s="134" t="s">
        <v>85</v>
      </c>
      <c r="H6" s="135" t="s">
        <v>86</v>
      </c>
      <c r="I6" s="174"/>
      <c r="J6" s="174"/>
    </row>
    <row r="7" spans="1:10" s="121" customFormat="1" ht="19.5" customHeight="1">
      <c r="A7" s="297" t="s">
        <v>9</v>
      </c>
      <c r="B7" s="133"/>
      <c r="C7" s="299" t="s">
        <v>10</v>
      </c>
      <c r="D7" s="299" t="s">
        <v>9</v>
      </c>
      <c r="E7" s="133"/>
      <c r="F7" s="136">
        <v>2</v>
      </c>
      <c r="G7" s="136">
        <v>3</v>
      </c>
      <c r="H7" s="137">
        <v>4</v>
      </c>
      <c r="I7" s="174"/>
      <c r="J7" s="174"/>
    </row>
    <row r="8" spans="1:10" s="121" customFormat="1" ht="19.5" customHeight="1">
      <c r="A8" s="301" t="s">
        <v>87</v>
      </c>
      <c r="B8" s="302" t="s">
        <v>10</v>
      </c>
      <c r="C8" s="140">
        <f>18573773/10000</f>
        <v>1857.3773</v>
      </c>
      <c r="D8" s="303" t="s">
        <v>13</v>
      </c>
      <c r="E8" s="142">
        <v>15</v>
      </c>
      <c r="F8" s="143"/>
      <c r="G8" s="143"/>
      <c r="H8" s="144"/>
      <c r="I8" s="174"/>
      <c r="J8" s="174"/>
    </row>
    <row r="9" spans="1:10" s="121" customFormat="1" ht="19.5" customHeight="1">
      <c r="A9" s="145" t="s">
        <v>88</v>
      </c>
      <c r="B9" s="302" t="s">
        <v>11</v>
      </c>
      <c r="C9" s="146"/>
      <c r="D9" s="303" t="s">
        <v>16</v>
      </c>
      <c r="E9" s="142">
        <v>16</v>
      </c>
      <c r="F9" s="143"/>
      <c r="G9" s="143"/>
      <c r="H9" s="144"/>
      <c r="I9" s="174"/>
      <c r="J9" s="174"/>
    </row>
    <row r="10" spans="1:10" s="121" customFormat="1" ht="19.5" customHeight="1">
      <c r="A10" s="145"/>
      <c r="B10" s="302" t="s">
        <v>19</v>
      </c>
      <c r="C10" s="146"/>
      <c r="D10" s="303" t="s">
        <v>20</v>
      </c>
      <c r="E10" s="142">
        <v>17</v>
      </c>
      <c r="F10" s="143"/>
      <c r="G10" s="143"/>
      <c r="H10" s="144"/>
      <c r="I10" s="174"/>
      <c r="J10" s="174"/>
    </row>
    <row r="11" spans="1:10" s="121" customFormat="1" ht="19.5" customHeight="1">
      <c r="A11" s="145"/>
      <c r="B11" s="302" t="s">
        <v>23</v>
      </c>
      <c r="C11" s="146"/>
      <c r="D11" s="303" t="s">
        <v>24</v>
      </c>
      <c r="E11" s="142">
        <v>18</v>
      </c>
      <c r="F11" s="143"/>
      <c r="G11" s="143"/>
      <c r="H11" s="144"/>
      <c r="I11" s="174"/>
      <c r="J11" s="174"/>
    </row>
    <row r="12" spans="1:10" s="121" customFormat="1" ht="19.5" customHeight="1">
      <c r="A12" s="145"/>
      <c r="B12" s="302" t="s">
        <v>27</v>
      </c>
      <c r="C12" s="146"/>
      <c r="D12" s="303" t="s">
        <v>28</v>
      </c>
      <c r="E12" s="142">
        <v>19</v>
      </c>
      <c r="F12" s="143"/>
      <c r="G12" s="143"/>
      <c r="H12" s="144"/>
      <c r="I12" s="174"/>
      <c r="J12" s="174"/>
    </row>
    <row r="13" spans="1:10" s="121" customFormat="1" ht="19.5" customHeight="1">
      <c r="A13" s="145"/>
      <c r="B13" s="302" t="s">
        <v>31</v>
      </c>
      <c r="C13" s="146"/>
      <c r="D13" s="147" t="s">
        <v>32</v>
      </c>
      <c r="E13" s="142">
        <v>20</v>
      </c>
      <c r="F13" s="148">
        <v>300</v>
      </c>
      <c r="G13" s="148">
        <v>300</v>
      </c>
      <c r="H13" s="149"/>
      <c r="I13" s="174"/>
      <c r="J13" s="174"/>
    </row>
    <row r="14" spans="1:10" s="121" customFormat="1" ht="19.5" customHeight="1">
      <c r="A14" s="145"/>
      <c r="B14" s="302" t="s">
        <v>34</v>
      </c>
      <c r="C14" s="146"/>
      <c r="D14" s="147" t="s">
        <v>35</v>
      </c>
      <c r="E14" s="142">
        <v>21</v>
      </c>
      <c r="F14" s="148">
        <v>1105.427211</v>
      </c>
      <c r="G14" s="148">
        <v>1105.427211</v>
      </c>
      <c r="H14" s="149"/>
      <c r="I14" s="174"/>
      <c r="J14" s="174"/>
    </row>
    <row r="15" spans="1:10" s="121" customFormat="1" ht="19.5" customHeight="1">
      <c r="A15" s="138"/>
      <c r="B15" s="302" t="s">
        <v>37</v>
      </c>
      <c r="C15" s="150"/>
      <c r="D15" s="147" t="s">
        <v>38</v>
      </c>
      <c r="E15" s="142">
        <v>22</v>
      </c>
      <c r="F15" s="148">
        <v>1186.27</v>
      </c>
      <c r="G15" s="148">
        <v>1186.27</v>
      </c>
      <c r="H15" s="151"/>
      <c r="I15" s="174"/>
      <c r="J15" s="174"/>
    </row>
    <row r="16" spans="1:10" s="121" customFormat="1" ht="19.5" customHeight="1">
      <c r="A16" s="304" t="s">
        <v>40</v>
      </c>
      <c r="B16" s="302" t="s">
        <v>41</v>
      </c>
      <c r="C16" s="140">
        <v>1857.3773</v>
      </c>
      <c r="D16" s="325" t="s">
        <v>42</v>
      </c>
      <c r="E16" s="142">
        <v>23</v>
      </c>
      <c r="F16" s="148">
        <v>2591.697211</v>
      </c>
      <c r="G16" s="148">
        <v>2591.697211</v>
      </c>
      <c r="H16" s="154"/>
      <c r="I16" s="174"/>
      <c r="J16" s="174"/>
    </row>
    <row r="17" spans="1:10" s="121" customFormat="1" ht="19.5" customHeight="1">
      <c r="A17" s="155" t="s">
        <v>89</v>
      </c>
      <c r="B17" s="302" t="s">
        <v>45</v>
      </c>
      <c r="C17" s="140">
        <v>738.956506</v>
      </c>
      <c r="D17" s="156" t="s">
        <v>90</v>
      </c>
      <c r="E17" s="142">
        <v>24</v>
      </c>
      <c r="F17" s="148">
        <v>4.636595</v>
      </c>
      <c r="G17" s="148">
        <v>4.636595</v>
      </c>
      <c r="H17" s="157"/>
      <c r="I17" s="174"/>
      <c r="J17" s="174"/>
    </row>
    <row r="18" spans="1:10" s="121" customFormat="1" ht="19.5" customHeight="1">
      <c r="A18" s="155" t="s">
        <v>91</v>
      </c>
      <c r="B18" s="302" t="s">
        <v>49</v>
      </c>
      <c r="C18" s="140">
        <v>738.956506</v>
      </c>
      <c r="D18" s="158"/>
      <c r="E18" s="142">
        <v>25</v>
      </c>
      <c r="F18" s="148"/>
      <c r="G18" s="148"/>
      <c r="H18" s="157"/>
      <c r="I18"/>
      <c r="J18" s="174"/>
    </row>
    <row r="19" spans="1:10" s="121" customFormat="1" ht="19.5" customHeight="1">
      <c r="A19" s="159" t="s">
        <v>92</v>
      </c>
      <c r="B19" s="302" t="s">
        <v>52</v>
      </c>
      <c r="C19" s="140">
        <v>0</v>
      </c>
      <c r="D19" s="160"/>
      <c r="E19" s="142">
        <v>26</v>
      </c>
      <c r="F19" s="148"/>
      <c r="G19" s="148"/>
      <c r="H19" s="161"/>
      <c r="I19" s="174"/>
      <c r="J19" s="174"/>
    </row>
    <row r="20" spans="1:10" s="121" customFormat="1" ht="19.5" customHeight="1">
      <c r="A20" s="159"/>
      <c r="B20" s="302" t="s">
        <v>55</v>
      </c>
      <c r="C20" s="140">
        <v>0</v>
      </c>
      <c r="D20" s="160"/>
      <c r="E20" s="142">
        <v>27</v>
      </c>
      <c r="F20" s="148"/>
      <c r="G20" s="148"/>
      <c r="H20" s="161"/>
      <c r="I20" s="174"/>
      <c r="J20" s="174"/>
    </row>
    <row r="21" spans="1:8" ht="19.5" customHeight="1">
      <c r="A21" s="326" t="s">
        <v>54</v>
      </c>
      <c r="B21" s="302" t="s">
        <v>14</v>
      </c>
      <c r="C21" s="163">
        <v>2596.3338059999996</v>
      </c>
      <c r="D21" s="327" t="s">
        <v>54</v>
      </c>
      <c r="E21" s="142">
        <v>28</v>
      </c>
      <c r="F21" s="165">
        <f>(SUM(F16:F17))</f>
        <v>2596.333806</v>
      </c>
      <c r="G21" s="165">
        <f>(SUM(G16:G17))</f>
        <v>2596.333806</v>
      </c>
      <c r="H21" s="166"/>
    </row>
    <row r="22" spans="1:8" ht="29.25" customHeight="1">
      <c r="A22" s="167" t="s">
        <v>93</v>
      </c>
      <c r="B22" s="168"/>
      <c r="C22" s="168"/>
      <c r="D22" s="168"/>
      <c r="E22" s="168"/>
      <c r="F22" s="169"/>
      <c r="G22" s="170"/>
      <c r="H22" s="168"/>
    </row>
    <row r="25" ht="21">
      <c r="C25" s="171"/>
    </row>
    <row r="26" ht="21">
      <c r="C26" s="171"/>
    </row>
    <row r="27" ht="21">
      <c r="C27" s="171"/>
    </row>
    <row r="28" ht="21">
      <c r="C28" s="171"/>
    </row>
    <row r="29" ht="21">
      <c r="C29" s="171"/>
    </row>
    <row r="30" ht="21">
      <c r="C30" s="171"/>
    </row>
    <row r="31" ht="21">
      <c r="C31" s="171"/>
    </row>
    <row r="32" ht="21">
      <c r="C32" s="171"/>
    </row>
    <row r="33" ht="21">
      <c r="C33" s="171"/>
    </row>
    <row r="34" ht="21">
      <c r="C34" s="171"/>
    </row>
    <row r="35" ht="21">
      <c r="C35" s="171"/>
    </row>
    <row r="36" ht="21">
      <c r="C36" s="171"/>
    </row>
    <row r="37" ht="21">
      <c r="C37" s="172"/>
    </row>
    <row r="38" ht="21">
      <c r="C38" s="171"/>
    </row>
    <row r="39" ht="21">
      <c r="C39" s="171"/>
    </row>
    <row r="40" ht="21">
      <c r="C40" s="171"/>
    </row>
    <row r="41" ht="21">
      <c r="C41" s="171"/>
    </row>
    <row r="42" ht="21">
      <c r="C42" s="171"/>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20"/>
  <sheetViews>
    <sheetView workbookViewId="0" topLeftCell="A1">
      <selection activeCell="J6" sqref="J6"/>
    </sheetView>
  </sheetViews>
  <sheetFormatPr defaultColWidth="9.00390625" defaultRowHeight="14.25"/>
  <cols>
    <col min="1" max="2" width="5.00390625" style="5" customWidth="1"/>
    <col min="3" max="3" width="16.125" style="5" customWidth="1"/>
    <col min="4" max="6" width="25.00390625" style="5" customWidth="1"/>
    <col min="7" max="16384" width="9.00390625" style="5" customWidth="1"/>
  </cols>
  <sheetData>
    <row r="1" spans="1:6" s="1" customFormat="1" ht="30" customHeight="1">
      <c r="A1" s="6" t="s">
        <v>94</v>
      </c>
      <c r="B1" s="6"/>
      <c r="C1" s="6"/>
      <c r="D1" s="6"/>
      <c r="E1" s="6"/>
      <c r="F1" s="6"/>
    </row>
    <row r="2" spans="1:6" s="2" customFormat="1" ht="10.5" customHeight="1">
      <c r="A2" s="7"/>
      <c r="B2" s="7"/>
      <c r="C2" s="7"/>
      <c r="F2" s="46" t="s">
        <v>95</v>
      </c>
    </row>
    <row r="3" spans="1:6" s="2" customFormat="1" ht="15" customHeight="1">
      <c r="A3" s="8" t="s">
        <v>2</v>
      </c>
      <c r="B3" s="7"/>
      <c r="C3" s="7"/>
      <c r="D3" s="10"/>
      <c r="E3" s="10"/>
      <c r="F3" s="46" t="s">
        <v>3</v>
      </c>
    </row>
    <row r="4" spans="1:6" s="3" customFormat="1" ht="20.25" customHeight="1">
      <c r="A4" s="11" t="s">
        <v>96</v>
      </c>
      <c r="B4" s="12"/>
      <c r="C4" s="12"/>
      <c r="D4" s="104" t="s">
        <v>97</v>
      </c>
      <c r="E4" s="104"/>
      <c r="F4" s="105"/>
    </row>
    <row r="5" spans="1:6" s="3" customFormat="1" ht="24.75" customHeight="1">
      <c r="A5" s="17" t="s">
        <v>66</v>
      </c>
      <c r="B5" s="18"/>
      <c r="C5" s="18" t="s">
        <v>67</v>
      </c>
      <c r="D5" s="106" t="s">
        <v>98</v>
      </c>
      <c r="E5" s="106" t="s">
        <v>99</v>
      </c>
      <c r="F5" s="107" t="s">
        <v>77</v>
      </c>
    </row>
    <row r="6" spans="1:6" s="3" customFormat="1" ht="18" customHeight="1">
      <c r="A6" s="17"/>
      <c r="B6" s="18"/>
      <c r="C6" s="18"/>
      <c r="D6" s="106"/>
      <c r="E6" s="106"/>
      <c r="F6" s="107"/>
    </row>
    <row r="7" spans="1:6" s="3" customFormat="1" ht="22.5" customHeight="1">
      <c r="A7" s="17"/>
      <c r="B7" s="18"/>
      <c r="C7" s="18"/>
      <c r="D7" s="106"/>
      <c r="E7" s="106"/>
      <c r="F7" s="107"/>
    </row>
    <row r="8" spans="1:6" s="3" customFormat="1" ht="22.5" customHeight="1">
      <c r="A8" s="17" t="s">
        <v>68</v>
      </c>
      <c r="B8" s="18"/>
      <c r="C8" s="18"/>
      <c r="D8" s="18">
        <v>1</v>
      </c>
      <c r="E8" s="18">
        <v>2</v>
      </c>
      <c r="F8" s="50">
        <v>3</v>
      </c>
    </row>
    <row r="9" spans="1:6" s="3" customFormat="1" ht="22.5" customHeight="1">
      <c r="A9" s="17" t="s">
        <v>69</v>
      </c>
      <c r="B9" s="18"/>
      <c r="C9" s="18"/>
      <c r="D9" s="108">
        <f aca="true" t="shared" si="0" ref="D9:F9">SUM(D10:D12)</f>
        <v>2591.6972109999997</v>
      </c>
      <c r="E9" s="108">
        <f t="shared" si="0"/>
        <v>397.606622</v>
      </c>
      <c r="F9" s="109">
        <f t="shared" si="0"/>
        <v>2194.090589</v>
      </c>
    </row>
    <row r="10" spans="1:6" s="4" customFormat="1" ht="22.5" customHeight="1">
      <c r="A10" s="17">
        <v>2110302</v>
      </c>
      <c r="B10" s="18"/>
      <c r="C10" s="32" t="s">
        <v>70</v>
      </c>
      <c r="D10" s="108">
        <f>SUM(E10:J10)</f>
        <v>300</v>
      </c>
      <c r="E10" s="110"/>
      <c r="F10" s="109">
        <v>300</v>
      </c>
    </row>
    <row r="11" spans="1:6" s="4" customFormat="1" ht="22.5" customHeight="1">
      <c r="A11" s="17">
        <v>2130311</v>
      </c>
      <c r="B11" s="18"/>
      <c r="C11" s="111" t="s">
        <v>100</v>
      </c>
      <c r="D11" s="112">
        <f>SUM(E11:J11)</f>
        <v>1105.427211</v>
      </c>
      <c r="E11" s="110">
        <v>397.606622</v>
      </c>
      <c r="F11" s="109">
        <v>707.8205889999999</v>
      </c>
    </row>
    <row r="12" spans="1:8" s="4" customFormat="1" ht="22.5" customHeight="1">
      <c r="A12" s="17">
        <v>2299901</v>
      </c>
      <c r="B12" s="18"/>
      <c r="C12" s="32" t="s">
        <v>72</v>
      </c>
      <c r="D12" s="108">
        <f>SUM(E12:J12)</f>
        <v>1186.27</v>
      </c>
      <c r="E12" s="110"/>
      <c r="F12" s="109">
        <v>1186.27</v>
      </c>
      <c r="H12"/>
    </row>
    <row r="13" spans="1:6" s="4" customFormat="1" ht="22.5" customHeight="1">
      <c r="A13" s="113"/>
      <c r="B13" s="114"/>
      <c r="C13" s="32"/>
      <c r="D13" s="115"/>
      <c r="E13" s="115"/>
      <c r="F13" s="116"/>
    </row>
    <row r="14" spans="1:6" s="4" customFormat="1" ht="22.5" customHeight="1">
      <c r="A14" s="113"/>
      <c r="B14" s="114"/>
      <c r="C14" s="32"/>
      <c r="D14" s="33"/>
      <c r="E14" s="33"/>
      <c r="F14" s="117"/>
    </row>
    <row r="15" spans="1:6" s="4" customFormat="1" ht="22.5" customHeight="1">
      <c r="A15" s="38"/>
      <c r="B15" s="39"/>
      <c r="C15" s="40"/>
      <c r="D15" s="41"/>
      <c r="E15" s="41"/>
      <c r="F15" s="53"/>
    </row>
    <row r="16" spans="1:6" ht="32.25" customHeight="1">
      <c r="A16" s="118" t="s">
        <v>101</v>
      </c>
      <c r="B16" s="119"/>
      <c r="C16" s="119"/>
      <c r="D16" s="119"/>
      <c r="E16" s="119"/>
      <c r="F16" s="119"/>
    </row>
    <row r="17" ht="15">
      <c r="A17" s="45"/>
    </row>
    <row r="18" ht="15">
      <c r="A18" s="45"/>
    </row>
    <row r="19" ht="15">
      <c r="A19" s="45"/>
    </row>
    <row r="20" ht="15">
      <c r="A20" s="45"/>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J36"/>
  <sheetViews>
    <sheetView showZeros="0" workbookViewId="0" topLeftCell="A27">
      <selection activeCell="E38" sqref="E38"/>
    </sheetView>
  </sheetViews>
  <sheetFormatPr defaultColWidth="9.00390625" defaultRowHeight="14.25"/>
  <cols>
    <col min="1" max="1" width="8.00390625" style="73" bestFit="1" customWidth="1"/>
    <col min="2" max="2" width="26.875" style="73" customWidth="1"/>
    <col min="3" max="3" width="12.625" style="74" customWidth="1"/>
    <col min="4" max="4" width="8.00390625" style="73" customWidth="1"/>
    <col min="5" max="5" width="19.00390625" style="73" bestFit="1" customWidth="1"/>
    <col min="6" max="6" width="12.625" style="73" customWidth="1"/>
    <col min="7" max="7" width="8.00390625" style="73" customWidth="1"/>
    <col min="8" max="8" width="22.625" style="73" bestFit="1" customWidth="1"/>
    <col min="9" max="9" width="12.625" style="73" customWidth="1"/>
    <col min="10" max="10" width="8.50390625" style="73" customWidth="1"/>
    <col min="11" max="16384" width="9.00390625" style="73" customWidth="1"/>
  </cols>
  <sheetData>
    <row r="1" spans="1:9" ht="21.75">
      <c r="A1" s="75" t="s">
        <v>102</v>
      </c>
      <c r="B1" s="75"/>
      <c r="C1" s="76"/>
      <c r="D1" s="75"/>
      <c r="E1" s="75"/>
      <c r="F1" s="75"/>
      <c r="G1" s="75"/>
      <c r="H1" s="75"/>
      <c r="I1" s="75"/>
    </row>
    <row r="2" spans="1:9" s="70" customFormat="1" ht="20.25" customHeight="1">
      <c r="A2" s="7"/>
      <c r="B2" s="7"/>
      <c r="C2" s="77"/>
      <c r="D2" s="2"/>
      <c r="E2" s="2"/>
      <c r="F2" s="2"/>
      <c r="G2" s="2"/>
      <c r="H2" s="2"/>
      <c r="I2" s="97" t="s">
        <v>103</v>
      </c>
    </row>
    <row r="3" spans="1:9" s="71" customFormat="1" ht="15" customHeight="1">
      <c r="A3" s="8" t="s">
        <v>2</v>
      </c>
      <c r="B3" s="78"/>
      <c r="C3" s="79"/>
      <c r="D3" s="78"/>
      <c r="E3" s="78"/>
      <c r="F3" s="78"/>
      <c r="G3" s="78"/>
      <c r="H3" s="78"/>
      <c r="I3" s="98" t="s">
        <v>3</v>
      </c>
    </row>
    <row r="4" spans="1:9" s="72" customFormat="1" ht="15" customHeight="1">
      <c r="A4" s="80" t="s">
        <v>104</v>
      </c>
      <c r="B4" s="81" t="s">
        <v>105</v>
      </c>
      <c r="C4" s="82" t="s">
        <v>105</v>
      </c>
      <c r="D4" s="81" t="s">
        <v>106</v>
      </c>
      <c r="E4" s="81" t="s">
        <v>105</v>
      </c>
      <c r="F4" s="81" t="s">
        <v>105</v>
      </c>
      <c r="G4" s="81" t="s">
        <v>105</v>
      </c>
      <c r="H4" s="81" t="s">
        <v>105</v>
      </c>
      <c r="I4" s="99" t="s">
        <v>105</v>
      </c>
    </row>
    <row r="5" spans="1:9" s="72" customFormat="1" ht="15" customHeight="1">
      <c r="A5" s="83" t="s">
        <v>107</v>
      </c>
      <c r="B5" s="84" t="s">
        <v>67</v>
      </c>
      <c r="C5" s="85" t="s">
        <v>84</v>
      </c>
      <c r="D5" s="84" t="s">
        <v>107</v>
      </c>
      <c r="E5" s="84" t="s">
        <v>67</v>
      </c>
      <c r="F5" s="84" t="s">
        <v>84</v>
      </c>
      <c r="G5" s="84" t="s">
        <v>107</v>
      </c>
      <c r="H5" s="84" t="s">
        <v>67</v>
      </c>
      <c r="I5" s="100" t="s">
        <v>84</v>
      </c>
    </row>
    <row r="6" spans="1:9" s="72" customFormat="1" ht="15" customHeight="1">
      <c r="A6" s="83" t="s">
        <v>105</v>
      </c>
      <c r="B6" s="84" t="s">
        <v>105</v>
      </c>
      <c r="C6" s="85" t="s">
        <v>105</v>
      </c>
      <c r="D6" s="84" t="s">
        <v>105</v>
      </c>
      <c r="E6" s="84" t="s">
        <v>105</v>
      </c>
      <c r="F6" s="84" t="s">
        <v>105</v>
      </c>
      <c r="G6" s="84" t="s">
        <v>105</v>
      </c>
      <c r="H6" s="84" t="s">
        <v>105</v>
      </c>
      <c r="I6" s="100" t="s">
        <v>105</v>
      </c>
    </row>
    <row r="7" spans="1:9" s="72" customFormat="1" ht="13.5" customHeight="1">
      <c r="A7" s="86" t="s">
        <v>108</v>
      </c>
      <c r="B7" s="87" t="s">
        <v>109</v>
      </c>
      <c r="C7" s="88">
        <f>SUM(C8:C16)</f>
        <v>243.403308</v>
      </c>
      <c r="D7" s="87" t="s">
        <v>110</v>
      </c>
      <c r="E7" s="87" t="s">
        <v>111</v>
      </c>
      <c r="F7" s="88">
        <f>SUM(F8:F34)</f>
        <v>1953.091203</v>
      </c>
      <c r="G7" s="87" t="s">
        <v>112</v>
      </c>
      <c r="H7" s="87" t="s">
        <v>113</v>
      </c>
      <c r="I7" s="101">
        <f>SUM(I8:I22)</f>
        <v>16.5</v>
      </c>
    </row>
    <row r="8" spans="1:9" s="72" customFormat="1" ht="13.5" customHeight="1">
      <c r="A8" s="86" t="s">
        <v>114</v>
      </c>
      <c r="B8" s="87" t="s">
        <v>115</v>
      </c>
      <c r="C8" s="89">
        <v>111.871</v>
      </c>
      <c r="D8" s="87" t="s">
        <v>116</v>
      </c>
      <c r="E8" s="87" t="s">
        <v>117</v>
      </c>
      <c r="F8" s="88">
        <v>4.1655</v>
      </c>
      <c r="G8" s="87" t="s">
        <v>118</v>
      </c>
      <c r="H8" s="87" t="s">
        <v>119</v>
      </c>
      <c r="I8" s="101"/>
    </row>
    <row r="9" spans="1:9" s="72" customFormat="1" ht="13.5" customHeight="1">
      <c r="A9" s="86" t="s">
        <v>120</v>
      </c>
      <c r="B9" s="87" t="s">
        <v>121</v>
      </c>
      <c r="C9" s="89">
        <v>64.604483</v>
      </c>
      <c r="D9" s="87" t="s">
        <v>122</v>
      </c>
      <c r="E9" s="87" t="s">
        <v>123</v>
      </c>
      <c r="F9" s="88">
        <v>3.046</v>
      </c>
      <c r="G9" s="87" t="s">
        <v>124</v>
      </c>
      <c r="H9" s="87" t="s">
        <v>125</v>
      </c>
      <c r="I9" s="102">
        <f>165000/10000</f>
        <v>16.5</v>
      </c>
    </row>
    <row r="10" spans="1:9" s="72" customFormat="1" ht="13.5" customHeight="1">
      <c r="A10" s="86" t="s">
        <v>126</v>
      </c>
      <c r="B10" s="87" t="s">
        <v>127</v>
      </c>
      <c r="C10" s="89">
        <v>13.4986</v>
      </c>
      <c r="D10" s="87" t="s">
        <v>128</v>
      </c>
      <c r="E10" s="87" t="s">
        <v>129</v>
      </c>
      <c r="F10" s="88">
        <v>2</v>
      </c>
      <c r="G10" s="87" t="s">
        <v>130</v>
      </c>
      <c r="H10" s="87" t="s">
        <v>131</v>
      </c>
      <c r="I10" s="101"/>
    </row>
    <row r="11" spans="1:9" s="72" customFormat="1" ht="13.5" customHeight="1">
      <c r="A11" s="86" t="s">
        <v>132</v>
      </c>
      <c r="B11" s="87" t="s">
        <v>133</v>
      </c>
      <c r="C11" s="89">
        <v>15.442658999999999</v>
      </c>
      <c r="D11" s="87" t="s">
        <v>134</v>
      </c>
      <c r="E11" s="87" t="s">
        <v>135</v>
      </c>
      <c r="F11" s="88">
        <v>0</v>
      </c>
      <c r="G11" s="87" t="s">
        <v>136</v>
      </c>
      <c r="H11" s="87" t="s">
        <v>137</v>
      </c>
      <c r="I11" s="101"/>
    </row>
    <row r="12" spans="1:9" s="72" customFormat="1" ht="13.5" customHeight="1">
      <c r="A12" s="86" t="s">
        <v>138</v>
      </c>
      <c r="B12" s="87" t="s">
        <v>139</v>
      </c>
      <c r="C12" s="89">
        <v>0</v>
      </c>
      <c r="D12" s="87" t="s">
        <v>140</v>
      </c>
      <c r="E12" s="87" t="s">
        <v>141</v>
      </c>
      <c r="F12" s="88">
        <v>1.1</v>
      </c>
      <c r="G12" s="87" t="s">
        <v>142</v>
      </c>
      <c r="H12" s="87" t="s">
        <v>143</v>
      </c>
      <c r="I12" s="101"/>
    </row>
    <row r="13" spans="1:9" s="72" customFormat="1" ht="13.5" customHeight="1">
      <c r="A13" s="86" t="s">
        <v>144</v>
      </c>
      <c r="B13" s="87" t="s">
        <v>145</v>
      </c>
      <c r="C13" s="89">
        <v>0</v>
      </c>
      <c r="D13" s="87" t="s">
        <v>146</v>
      </c>
      <c r="E13" s="87" t="s">
        <v>147</v>
      </c>
      <c r="F13" s="88">
        <v>6.43</v>
      </c>
      <c r="G13" s="87" t="s">
        <v>148</v>
      </c>
      <c r="H13" s="87" t="s">
        <v>149</v>
      </c>
      <c r="I13" s="101"/>
    </row>
    <row r="14" spans="1:9" s="72" customFormat="1" ht="13.5" customHeight="1">
      <c r="A14" s="86" t="s">
        <v>150</v>
      </c>
      <c r="B14" s="87" t="s">
        <v>151</v>
      </c>
      <c r="C14" s="89">
        <v>33.413746</v>
      </c>
      <c r="D14" s="87" t="s">
        <v>152</v>
      </c>
      <c r="E14" s="87" t="s">
        <v>153</v>
      </c>
      <c r="F14" s="88">
        <v>0.68</v>
      </c>
      <c r="G14" s="87" t="s">
        <v>154</v>
      </c>
      <c r="H14" s="87" t="s">
        <v>155</v>
      </c>
      <c r="I14" s="101"/>
    </row>
    <row r="15" spans="1:9" s="72" customFormat="1" ht="13.5" customHeight="1">
      <c r="A15" s="86" t="s">
        <v>156</v>
      </c>
      <c r="B15" s="87" t="s">
        <v>157</v>
      </c>
      <c r="C15" s="89">
        <v>0.5128199999999999</v>
      </c>
      <c r="D15" s="87" t="s">
        <v>158</v>
      </c>
      <c r="E15" s="87" t="s">
        <v>159</v>
      </c>
      <c r="F15" s="88">
        <v>0</v>
      </c>
      <c r="G15" s="87" t="s">
        <v>160</v>
      </c>
      <c r="H15" s="87" t="s">
        <v>161</v>
      </c>
      <c r="I15" s="101"/>
    </row>
    <row r="16" spans="1:9" s="72" customFormat="1" ht="13.5" customHeight="1">
      <c r="A16" s="86" t="s">
        <v>162</v>
      </c>
      <c r="B16" s="87" t="s">
        <v>163</v>
      </c>
      <c r="C16" s="89">
        <v>4.06</v>
      </c>
      <c r="D16" s="87" t="s">
        <v>164</v>
      </c>
      <c r="E16" s="87" t="s">
        <v>165</v>
      </c>
      <c r="F16" s="88">
        <v>0</v>
      </c>
      <c r="G16" s="87" t="s">
        <v>166</v>
      </c>
      <c r="H16" s="87" t="s">
        <v>167</v>
      </c>
      <c r="I16" s="101"/>
    </row>
    <row r="17" spans="1:10" s="72" customFormat="1" ht="13.5" customHeight="1">
      <c r="A17" s="86" t="s">
        <v>168</v>
      </c>
      <c r="B17" s="87" t="s">
        <v>169</v>
      </c>
      <c r="C17" s="90">
        <f>SUM(C18:C33)</f>
        <v>378.7027</v>
      </c>
      <c r="D17" s="87" t="s">
        <v>170</v>
      </c>
      <c r="E17" s="87" t="s">
        <v>171</v>
      </c>
      <c r="F17" s="88">
        <v>1.0631</v>
      </c>
      <c r="G17" s="87" t="s">
        <v>172</v>
      </c>
      <c r="H17" s="87" t="s">
        <v>173</v>
      </c>
      <c r="I17" s="101"/>
      <c r="J17"/>
    </row>
    <row r="18" spans="1:9" s="72" customFormat="1" ht="13.5" customHeight="1">
      <c r="A18" s="86" t="s">
        <v>174</v>
      </c>
      <c r="B18" s="87" t="s">
        <v>175</v>
      </c>
      <c r="C18" s="88"/>
      <c r="D18" s="87" t="s">
        <v>176</v>
      </c>
      <c r="E18" s="87" t="s">
        <v>177</v>
      </c>
      <c r="F18" s="88">
        <v>0</v>
      </c>
      <c r="G18" s="87" t="s">
        <v>178</v>
      </c>
      <c r="H18" s="87" t="s">
        <v>179</v>
      </c>
      <c r="I18" s="101"/>
    </row>
    <row r="19" spans="1:9" s="72" customFormat="1" ht="13.5" customHeight="1">
      <c r="A19" s="86" t="s">
        <v>180</v>
      </c>
      <c r="B19" s="87" t="s">
        <v>181</v>
      </c>
      <c r="C19" s="88"/>
      <c r="D19" s="87" t="s">
        <v>182</v>
      </c>
      <c r="E19" s="87" t="s">
        <v>183</v>
      </c>
      <c r="F19" s="88">
        <v>0.608</v>
      </c>
      <c r="G19" s="87" t="s">
        <v>184</v>
      </c>
      <c r="H19" s="87" t="s">
        <v>185</v>
      </c>
      <c r="I19" s="101"/>
    </row>
    <row r="20" spans="1:9" s="72" customFormat="1" ht="13.5" customHeight="1">
      <c r="A20" s="86" t="s">
        <v>186</v>
      </c>
      <c r="B20" s="87" t="s">
        <v>187</v>
      </c>
      <c r="C20" s="88"/>
      <c r="D20" s="87" t="s">
        <v>188</v>
      </c>
      <c r="E20" s="87" t="s">
        <v>189</v>
      </c>
      <c r="F20" s="88">
        <v>10.525</v>
      </c>
      <c r="G20" s="87" t="s">
        <v>190</v>
      </c>
      <c r="H20" s="87" t="s">
        <v>191</v>
      </c>
      <c r="I20" s="101"/>
    </row>
    <row r="21" spans="1:9" s="72" customFormat="1" ht="13.5" customHeight="1">
      <c r="A21" s="86" t="s">
        <v>192</v>
      </c>
      <c r="B21" s="87" t="s">
        <v>193</v>
      </c>
      <c r="C21" s="88"/>
      <c r="D21" s="87" t="s">
        <v>194</v>
      </c>
      <c r="E21" s="87" t="s">
        <v>195</v>
      </c>
      <c r="F21" s="88">
        <v>1.1628</v>
      </c>
      <c r="G21" s="87" t="s">
        <v>196</v>
      </c>
      <c r="H21" s="87" t="s">
        <v>197</v>
      </c>
      <c r="I21" s="101"/>
    </row>
    <row r="22" spans="1:9" s="72" customFormat="1" ht="13.5" customHeight="1">
      <c r="A22" s="86" t="s">
        <v>198</v>
      </c>
      <c r="B22" s="87" t="s">
        <v>199</v>
      </c>
      <c r="C22" s="91">
        <v>361.609</v>
      </c>
      <c r="D22" s="87" t="s">
        <v>200</v>
      </c>
      <c r="E22" s="87" t="s">
        <v>201</v>
      </c>
      <c r="F22" s="88">
        <v>1.048</v>
      </c>
      <c r="G22" s="87" t="s">
        <v>202</v>
      </c>
      <c r="H22" s="87" t="s">
        <v>203</v>
      </c>
      <c r="I22" s="101"/>
    </row>
    <row r="23" spans="1:9" s="72" customFormat="1" ht="13.5" customHeight="1">
      <c r="A23" s="86" t="s">
        <v>204</v>
      </c>
      <c r="B23" s="87" t="s">
        <v>205</v>
      </c>
      <c r="C23" s="88">
        <v>0</v>
      </c>
      <c r="D23" s="87" t="s">
        <v>206</v>
      </c>
      <c r="E23" s="87" t="s">
        <v>207</v>
      </c>
      <c r="F23" s="88">
        <v>5</v>
      </c>
      <c r="G23" s="87" t="s">
        <v>208</v>
      </c>
      <c r="H23" s="87" t="s">
        <v>209</v>
      </c>
      <c r="I23" s="101"/>
    </row>
    <row r="24" spans="1:9" s="72" customFormat="1" ht="13.5" customHeight="1">
      <c r="A24" s="86" t="s">
        <v>210</v>
      </c>
      <c r="B24" s="87" t="s">
        <v>211</v>
      </c>
      <c r="C24" s="88">
        <v>0</v>
      </c>
      <c r="D24" s="87" t="s">
        <v>212</v>
      </c>
      <c r="E24" s="87" t="s">
        <v>213</v>
      </c>
      <c r="F24" s="88">
        <v>1311.048006</v>
      </c>
      <c r="G24" s="87" t="s">
        <v>214</v>
      </c>
      <c r="H24" s="87" t="s">
        <v>215</v>
      </c>
      <c r="I24" s="101"/>
    </row>
    <row r="25" spans="1:9" s="72" customFormat="1" ht="13.5" customHeight="1">
      <c r="A25" s="86" t="s">
        <v>216</v>
      </c>
      <c r="B25" s="87" t="s">
        <v>217</v>
      </c>
      <c r="C25" s="88">
        <v>0</v>
      </c>
      <c r="D25" s="87" t="s">
        <v>218</v>
      </c>
      <c r="E25" s="87" t="s">
        <v>219</v>
      </c>
      <c r="F25" s="88">
        <v>0</v>
      </c>
      <c r="G25" s="87" t="s">
        <v>220</v>
      </c>
      <c r="H25" s="87" t="s">
        <v>221</v>
      </c>
      <c r="I25" s="101"/>
    </row>
    <row r="26" spans="1:9" s="72" customFormat="1" ht="13.5" customHeight="1">
      <c r="A26" s="86" t="s">
        <v>222</v>
      </c>
      <c r="B26" s="87" t="s">
        <v>223</v>
      </c>
      <c r="C26" s="88">
        <v>0</v>
      </c>
      <c r="D26" s="87" t="s">
        <v>224</v>
      </c>
      <c r="E26" s="87" t="s">
        <v>225</v>
      </c>
      <c r="F26" s="88">
        <v>0</v>
      </c>
      <c r="G26" s="87" t="s">
        <v>226</v>
      </c>
      <c r="H26" s="87" t="s">
        <v>227</v>
      </c>
      <c r="I26" s="101"/>
    </row>
    <row r="27" spans="1:9" s="72" customFormat="1" ht="13.5" customHeight="1">
      <c r="A27" s="86" t="s">
        <v>228</v>
      </c>
      <c r="B27" s="87" t="s">
        <v>229</v>
      </c>
      <c r="C27" s="88">
        <v>0</v>
      </c>
      <c r="D27" s="87" t="s">
        <v>230</v>
      </c>
      <c r="E27" s="87" t="s">
        <v>231</v>
      </c>
      <c r="F27" s="88">
        <v>1.5403200000000001</v>
      </c>
      <c r="G27" s="87" t="s">
        <v>232</v>
      </c>
      <c r="H27" s="87" t="s">
        <v>233</v>
      </c>
      <c r="I27" s="101"/>
    </row>
    <row r="28" spans="1:9" s="72" customFormat="1" ht="13.5" customHeight="1">
      <c r="A28" s="86" t="s">
        <v>234</v>
      </c>
      <c r="B28" s="87" t="s">
        <v>235</v>
      </c>
      <c r="C28" s="91">
        <v>17.0937</v>
      </c>
      <c r="D28" s="87" t="s">
        <v>236</v>
      </c>
      <c r="E28" s="87" t="s">
        <v>237</v>
      </c>
      <c r="F28" s="88">
        <v>0</v>
      </c>
      <c r="G28" s="87" t="s">
        <v>238</v>
      </c>
      <c r="H28" s="87" t="s">
        <v>239</v>
      </c>
      <c r="I28" s="101"/>
    </row>
    <row r="29" spans="1:9" s="72" customFormat="1" ht="13.5" customHeight="1">
      <c r="A29" s="86" t="s">
        <v>240</v>
      </c>
      <c r="B29" s="87" t="s">
        <v>241</v>
      </c>
      <c r="C29" s="88"/>
      <c r="D29" s="87" t="s">
        <v>242</v>
      </c>
      <c r="E29" s="87" t="s">
        <v>243</v>
      </c>
      <c r="F29" s="88">
        <v>4.52</v>
      </c>
      <c r="G29" s="87" t="s">
        <v>244</v>
      </c>
      <c r="H29" s="87" t="s">
        <v>245</v>
      </c>
      <c r="I29" s="101"/>
    </row>
    <row r="30" spans="1:9" s="72" customFormat="1" ht="13.5" customHeight="1">
      <c r="A30" s="86" t="s">
        <v>246</v>
      </c>
      <c r="B30" s="87" t="s">
        <v>247</v>
      </c>
      <c r="C30" s="88"/>
      <c r="D30" s="87" t="s">
        <v>248</v>
      </c>
      <c r="E30" s="87" t="s">
        <v>249</v>
      </c>
      <c r="F30" s="88">
        <v>37.1</v>
      </c>
      <c r="G30" s="87" t="s">
        <v>250</v>
      </c>
      <c r="H30" s="87" t="s">
        <v>251</v>
      </c>
      <c r="I30" s="101"/>
    </row>
    <row r="31" spans="1:9" s="72" customFormat="1" ht="13.5" customHeight="1">
      <c r="A31" s="86" t="s">
        <v>252</v>
      </c>
      <c r="B31" s="87" t="s">
        <v>253</v>
      </c>
      <c r="C31" s="88"/>
      <c r="D31" s="87" t="s">
        <v>254</v>
      </c>
      <c r="E31" s="87" t="s">
        <v>255</v>
      </c>
      <c r="F31" s="88">
        <v>17.042667</v>
      </c>
      <c r="G31" s="87" t="s">
        <v>256</v>
      </c>
      <c r="H31" s="87" t="s">
        <v>72</v>
      </c>
      <c r="I31" s="101"/>
    </row>
    <row r="32" spans="1:9" s="72" customFormat="1" ht="13.5" customHeight="1">
      <c r="A32" s="86" t="s">
        <v>257</v>
      </c>
      <c r="B32" s="87" t="s">
        <v>258</v>
      </c>
      <c r="C32" s="88"/>
      <c r="D32" s="87" t="s">
        <v>259</v>
      </c>
      <c r="E32" s="87" t="s">
        <v>260</v>
      </c>
      <c r="F32" s="88">
        <v>0</v>
      </c>
      <c r="G32" s="87" t="s">
        <v>261</v>
      </c>
      <c r="H32" s="87" t="s">
        <v>262</v>
      </c>
      <c r="I32" s="101"/>
    </row>
    <row r="33" spans="1:9" s="72" customFormat="1" ht="13.5" customHeight="1">
      <c r="A33" s="86" t="s">
        <v>263</v>
      </c>
      <c r="B33" s="87" t="s">
        <v>264</v>
      </c>
      <c r="C33" s="88"/>
      <c r="D33" s="87" t="s">
        <v>265</v>
      </c>
      <c r="E33" s="87" t="s">
        <v>266</v>
      </c>
      <c r="F33" s="88">
        <v>0</v>
      </c>
      <c r="G33" s="87" t="s">
        <v>105</v>
      </c>
      <c r="H33" s="87" t="s">
        <v>105</v>
      </c>
      <c r="I33" s="101"/>
    </row>
    <row r="34" spans="1:9" s="72" customFormat="1" ht="13.5" customHeight="1">
      <c r="A34" s="86" t="s">
        <v>105</v>
      </c>
      <c r="B34" s="87" t="s">
        <v>105</v>
      </c>
      <c r="C34" s="88" t="s">
        <v>105</v>
      </c>
      <c r="D34" s="87" t="s">
        <v>267</v>
      </c>
      <c r="E34" s="87" t="s">
        <v>268</v>
      </c>
      <c r="F34" s="88">
        <v>545.01181</v>
      </c>
      <c r="G34" s="87" t="s">
        <v>105</v>
      </c>
      <c r="H34" s="87" t="s">
        <v>105</v>
      </c>
      <c r="I34" s="101"/>
    </row>
    <row r="35" spans="1:9" s="72" customFormat="1" ht="15" customHeight="1">
      <c r="A35" s="92" t="s">
        <v>269</v>
      </c>
      <c r="B35" s="93" t="s">
        <v>105</v>
      </c>
      <c r="C35" s="94">
        <f>SUM(C7+C17)</f>
        <v>622.106008</v>
      </c>
      <c r="D35" s="93" t="s">
        <v>270</v>
      </c>
      <c r="E35" s="93" t="s">
        <v>105</v>
      </c>
      <c r="F35" s="93" t="s">
        <v>105</v>
      </c>
      <c r="G35" s="93" t="s">
        <v>105</v>
      </c>
      <c r="H35" s="93" t="s">
        <v>105</v>
      </c>
      <c r="I35" s="103">
        <f>SUM(F7+I7+I23+I28+I31)</f>
        <v>1969.591203</v>
      </c>
    </row>
    <row r="36" spans="1:9" ht="19.5" customHeight="1">
      <c r="A36" s="95" t="s">
        <v>271</v>
      </c>
      <c r="B36" s="95"/>
      <c r="C36" s="96"/>
      <c r="D36" s="95"/>
      <c r="E36" s="95"/>
      <c r="F36" s="95"/>
      <c r="G36" s="95"/>
      <c r="H36" s="95"/>
      <c r="I36" s="95"/>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9"/>
  <sheetViews>
    <sheetView workbookViewId="0" topLeftCell="A1">
      <selection activeCell="D8" sqref="D8"/>
    </sheetView>
  </sheetViews>
  <sheetFormatPr defaultColWidth="9.00390625" defaultRowHeight="14.25"/>
  <cols>
    <col min="1" max="12" width="10.125" style="5" customWidth="1"/>
    <col min="13" max="16384" width="9.00390625" style="5" customWidth="1"/>
  </cols>
  <sheetData>
    <row r="1" spans="1:12" s="1" customFormat="1" ht="30" customHeight="1">
      <c r="A1" s="6" t="s">
        <v>272</v>
      </c>
      <c r="B1" s="6"/>
      <c r="C1" s="6"/>
      <c r="D1" s="6"/>
      <c r="E1" s="6"/>
      <c r="F1" s="6"/>
      <c r="G1" s="6"/>
      <c r="H1" s="6"/>
      <c r="I1" s="6"/>
      <c r="J1" s="6"/>
      <c r="K1" s="6"/>
      <c r="L1" s="6"/>
    </row>
    <row r="2" s="2" customFormat="1" ht="10.5" customHeight="1">
      <c r="L2" s="46" t="s">
        <v>273</v>
      </c>
    </row>
    <row r="3" spans="1:12" s="2" customFormat="1" ht="15" customHeight="1">
      <c r="A3" s="8" t="s">
        <v>2</v>
      </c>
      <c r="B3" s="54"/>
      <c r="C3" s="54"/>
      <c r="D3" s="54"/>
      <c r="E3" s="54"/>
      <c r="F3" s="54"/>
      <c r="G3" s="54"/>
      <c r="H3" s="54"/>
      <c r="I3" s="54"/>
      <c r="J3" s="54"/>
      <c r="K3" s="10"/>
      <c r="L3" s="46" t="s">
        <v>3</v>
      </c>
    </row>
    <row r="4" spans="1:12" s="3" customFormat="1" ht="27.75" customHeight="1">
      <c r="A4" s="55" t="s">
        <v>274</v>
      </c>
      <c r="B4" s="56"/>
      <c r="C4" s="56"/>
      <c r="D4" s="56"/>
      <c r="E4" s="56"/>
      <c r="F4" s="56"/>
      <c r="G4" s="56" t="s">
        <v>8</v>
      </c>
      <c r="H4" s="56"/>
      <c r="I4" s="56"/>
      <c r="J4" s="56"/>
      <c r="K4" s="56"/>
      <c r="L4" s="65"/>
    </row>
    <row r="5" spans="1:12" s="3" customFormat="1" ht="30" customHeight="1">
      <c r="A5" s="57" t="s">
        <v>69</v>
      </c>
      <c r="B5" s="58" t="s">
        <v>275</v>
      </c>
      <c r="C5" s="58" t="s">
        <v>276</v>
      </c>
      <c r="D5" s="58"/>
      <c r="E5" s="58"/>
      <c r="F5" s="58" t="s">
        <v>277</v>
      </c>
      <c r="G5" s="58" t="s">
        <v>69</v>
      </c>
      <c r="H5" s="58" t="s">
        <v>275</v>
      </c>
      <c r="I5" s="58" t="s">
        <v>276</v>
      </c>
      <c r="J5" s="58"/>
      <c r="K5" s="58"/>
      <c r="L5" s="66" t="s">
        <v>277</v>
      </c>
    </row>
    <row r="6" spans="1:12" s="3" customFormat="1" ht="30" customHeight="1">
      <c r="A6" s="57"/>
      <c r="B6" s="58"/>
      <c r="C6" s="58" t="s">
        <v>98</v>
      </c>
      <c r="D6" s="58" t="s">
        <v>278</v>
      </c>
      <c r="E6" s="58" t="s">
        <v>279</v>
      </c>
      <c r="F6" s="58"/>
      <c r="G6" s="58"/>
      <c r="H6" s="58"/>
      <c r="I6" s="58" t="s">
        <v>98</v>
      </c>
      <c r="J6" s="58" t="s">
        <v>278</v>
      </c>
      <c r="K6" s="58" t="s">
        <v>279</v>
      </c>
      <c r="L6" s="66"/>
    </row>
    <row r="7" spans="1:12" s="3" customFormat="1" ht="27.75" customHeight="1">
      <c r="A7" s="59">
        <v>1</v>
      </c>
      <c r="B7" s="60">
        <v>2</v>
      </c>
      <c r="C7" s="60">
        <v>3</v>
      </c>
      <c r="D7" s="60">
        <v>4</v>
      </c>
      <c r="E7" s="60">
        <v>5</v>
      </c>
      <c r="F7" s="60">
        <v>6</v>
      </c>
      <c r="G7" s="60">
        <v>7</v>
      </c>
      <c r="H7" s="60">
        <v>8</v>
      </c>
      <c r="I7" s="60">
        <v>9</v>
      </c>
      <c r="J7" s="60">
        <v>10</v>
      </c>
      <c r="K7" s="60">
        <v>11</v>
      </c>
      <c r="L7" s="67">
        <v>12</v>
      </c>
    </row>
    <row r="8" spans="1:14" s="4" customFormat="1" ht="42.75" customHeight="1">
      <c r="A8" s="61">
        <f>B8+C8+F8</f>
        <v>10.2</v>
      </c>
      <c r="B8" s="62">
        <v>0</v>
      </c>
      <c r="C8" s="62">
        <f>SUM(D8:E8)</f>
        <v>8.5</v>
      </c>
      <c r="D8" s="62"/>
      <c r="E8" s="62">
        <v>8.5</v>
      </c>
      <c r="F8" s="62">
        <v>1.7</v>
      </c>
      <c r="G8" s="62">
        <f>H8+I8+L8</f>
        <v>22.042667</v>
      </c>
      <c r="H8" s="62">
        <v>0</v>
      </c>
      <c r="I8" s="62">
        <f>SUM(J8:K8)</f>
        <v>17.042667</v>
      </c>
      <c r="J8" s="62"/>
      <c r="K8" s="62">
        <f>170426.67/10000</f>
        <v>17.042667</v>
      </c>
      <c r="L8" s="68">
        <v>5</v>
      </c>
      <c r="N8" s="69"/>
    </row>
    <row r="9" spans="1:12" ht="45" customHeight="1">
      <c r="A9" s="63" t="s">
        <v>280</v>
      </c>
      <c r="B9" s="64"/>
      <c r="C9" s="64"/>
      <c r="D9" s="64"/>
      <c r="E9" s="64"/>
      <c r="F9" s="64"/>
      <c r="G9" s="64"/>
      <c r="H9" s="64"/>
      <c r="I9" s="64"/>
      <c r="J9" s="64"/>
      <c r="K9" s="64"/>
      <c r="L9" s="6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E10" sqref="E10"/>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281</v>
      </c>
      <c r="B1" s="6"/>
      <c r="C1" s="6"/>
      <c r="D1" s="6"/>
      <c r="E1" s="6"/>
      <c r="F1" s="6"/>
      <c r="G1" s="6"/>
      <c r="H1" s="6"/>
      <c r="I1" s="6"/>
    </row>
    <row r="2" spans="1:9" s="2" customFormat="1" ht="10.5" customHeight="1">
      <c r="A2" s="7"/>
      <c r="B2" s="7"/>
      <c r="C2" s="7"/>
      <c r="I2" s="46" t="s">
        <v>282</v>
      </c>
    </row>
    <row r="3" spans="1:9" s="2" customFormat="1" ht="15" customHeight="1">
      <c r="A3" s="8" t="s">
        <v>2</v>
      </c>
      <c r="B3" s="7"/>
      <c r="C3" s="7"/>
      <c r="D3" s="9"/>
      <c r="E3" s="9"/>
      <c r="F3" s="9"/>
      <c r="G3" s="9"/>
      <c r="H3" s="10"/>
      <c r="I3" s="46" t="s">
        <v>3</v>
      </c>
    </row>
    <row r="4" spans="1:9" s="3" customFormat="1" ht="20.25" customHeight="1">
      <c r="A4" s="11" t="s">
        <v>96</v>
      </c>
      <c r="B4" s="12"/>
      <c r="C4" s="12"/>
      <c r="D4" s="13" t="s">
        <v>283</v>
      </c>
      <c r="E4" s="14" t="s">
        <v>284</v>
      </c>
      <c r="F4" s="15" t="s">
        <v>97</v>
      </c>
      <c r="G4" s="16"/>
      <c r="H4" s="16"/>
      <c r="I4" s="47" t="s">
        <v>285</v>
      </c>
    </row>
    <row r="5" spans="1:9" s="3" customFormat="1" ht="27" customHeight="1">
      <c r="A5" s="17" t="s">
        <v>66</v>
      </c>
      <c r="B5" s="18"/>
      <c r="C5" s="18" t="s">
        <v>67</v>
      </c>
      <c r="D5" s="19"/>
      <c r="E5" s="20"/>
      <c r="F5" s="20" t="s">
        <v>98</v>
      </c>
      <c r="G5" s="20" t="s">
        <v>99</v>
      </c>
      <c r="H5" s="19" t="s">
        <v>77</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68</v>
      </c>
      <c r="B8" s="24"/>
      <c r="C8" s="25"/>
      <c r="D8" s="18">
        <v>1</v>
      </c>
      <c r="E8" s="18">
        <v>2</v>
      </c>
      <c r="F8" s="18">
        <v>3</v>
      </c>
      <c r="G8" s="18">
        <v>4</v>
      </c>
      <c r="H8" s="26">
        <v>5</v>
      </c>
      <c r="I8" s="50">
        <v>6</v>
      </c>
    </row>
    <row r="9" spans="1:9" s="3" customFormat="1" ht="22.5" customHeight="1">
      <c r="A9" s="27" t="s">
        <v>69</v>
      </c>
      <c r="B9" s="28"/>
      <c r="C9" s="29"/>
      <c r="D9" s="30">
        <v>0</v>
      </c>
      <c r="E9" s="30">
        <v>0</v>
      </c>
      <c r="F9" s="30">
        <v>0</v>
      </c>
      <c r="G9" s="30"/>
      <c r="H9" s="31"/>
      <c r="I9" s="51">
        <v>0</v>
      </c>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286</v>
      </c>
      <c r="B16" s="44"/>
      <c r="C16" s="44"/>
      <c r="D16" s="44"/>
      <c r="E16" s="44"/>
      <c r="F16" s="44"/>
      <c r="G16" s="44"/>
      <c r="H16" s="44"/>
      <c r="I16" s="44"/>
    </row>
    <row r="17" ht="15">
      <c r="A17" s="45"/>
    </row>
    <row r="18" ht="15">
      <c r="A18" s="45"/>
    </row>
    <row r="19" ht="15">
      <c r="A19" s="45"/>
    </row>
    <row r="20" ht="1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86186</cp:lastModifiedBy>
  <cp:lastPrinted>2018-06-07T06:17:20Z</cp:lastPrinted>
  <dcterms:created xsi:type="dcterms:W3CDTF">2011-12-26T04:36:18Z</dcterms:created>
  <dcterms:modified xsi:type="dcterms:W3CDTF">2021-01-17T03:46:40Z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