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7" activeTab="0"/>
  </bookViews>
  <sheets>
    <sheet name="1收支总表" sheetId="1" r:id="rId1"/>
    <sheet name="2收入总表" sheetId="2" r:id="rId2"/>
    <sheet name="3支出总表 " sheetId="3" r:id="rId3"/>
    <sheet name="4支出分类（部门预算）" sheetId="4" r:id="rId4"/>
    <sheet name="5支出分类(政府预算)" sheetId="5" r:id="rId5"/>
    <sheet name="6工资福利（部门预算）" sheetId="6" r:id="rId6"/>
    <sheet name="7工资福利(政府预算)" sheetId="7" r:id="rId7"/>
    <sheet name="8商品服务（按部门预算）" sheetId="8" r:id="rId8"/>
    <sheet name="9商品服务(政府预算)" sheetId="9" r:id="rId9"/>
    <sheet name="10个人和家庭（部门预算）" sheetId="10" r:id="rId10"/>
    <sheet name="11个人家庭(政府预算)" sheetId="11" r:id="rId11"/>
    <sheet name="12财政拨款收支总表" sheetId="12" r:id="rId12"/>
    <sheet name="13一般预算支出" sheetId="13" r:id="rId13"/>
    <sheet name="14一般预算基本支出表" sheetId="14" r:id="rId14"/>
    <sheet name="15一般-工资福利(部门预算）" sheetId="15" r:id="rId15"/>
    <sheet name="16一般-工资福利(政府预算)" sheetId="16" r:id="rId16"/>
    <sheet name="17一般-商品和服务（部门预算）" sheetId="17" r:id="rId17"/>
    <sheet name="18一般-商品服务(政府预算)" sheetId="18" r:id="rId18"/>
    <sheet name="19一般-个人和家庭（部门预算）" sheetId="19" r:id="rId19"/>
    <sheet name="20个人家庭(政府预算)" sheetId="20" r:id="rId20"/>
    <sheet name="21项目明细表" sheetId="21" r:id="rId21"/>
    <sheet name="22政府性基金（部门预算）" sheetId="22" r:id="rId22"/>
    <sheet name="23政府性基金(政府预算)" sheetId="23" r:id="rId23"/>
    <sheet name="24专户（部门预算）" sheetId="24" r:id="rId24"/>
    <sheet name="25专户(政府预算)" sheetId="25" r:id="rId25"/>
    <sheet name="26经费拔款（部门预算）" sheetId="26" r:id="rId26"/>
    <sheet name="27经费拨款(政府预算)" sheetId="27" r:id="rId27"/>
    <sheet name="28三公" sheetId="28" r:id="rId28"/>
    <sheet name="29整体绩效" sheetId="29" r:id="rId29"/>
    <sheet name="项目绩效30" sheetId="30" r:id="rId30"/>
  </sheets>
  <definedNames>
    <definedName name="_xlnm.Print_Area" localSheetId="1">'2收入总表'!$A$1:$K$6</definedName>
    <definedName name="_xlnm.Print_Area" localSheetId="0">'1收支总表'!$A$1:$H$28</definedName>
    <definedName name="_xlnm.Print_Area" localSheetId="2">'3支出总表 '!$A$1:$O$8</definedName>
    <definedName name="_xlnm.Print_Area" localSheetId="3">'4支出分类（部门预算）'!$A$1:$T$9</definedName>
    <definedName name="_xlnm.Print_Area" localSheetId="11">'12财政拨款收支总表'!$A$1:$F$26</definedName>
    <definedName name="_xlnm.Print_Area" localSheetId="10">'11个人家庭(政府预算)'!$A$1:$J$10</definedName>
    <definedName name="_xlnm.Print_Area" localSheetId="19">'20个人家庭(政府预算)'!$A$1:$J$9</definedName>
    <definedName name="_xlnm.Print_Area" localSheetId="6">'7工资福利(政府预算)'!$A$1:$M$9</definedName>
    <definedName name="_xlnm.Print_Area" localSheetId="15">'16一般-工资福利(政府预算)'!$A$1:$M$9</definedName>
    <definedName name="_xlnm.Print_Area" localSheetId="9">'10个人和家庭（部门预算）'!$A$1:$K$9</definedName>
    <definedName name="_xlnm.Print_Area" localSheetId="5">'6工资福利（部门预算）'!$A$1:$Z$9</definedName>
    <definedName name="_xlnm.Print_Area" localSheetId="7">'8商品服务（按部门预算）'!$A$1:$Y$9</definedName>
    <definedName name="_xlnm.Print_Area" localSheetId="25">'26经费拔款（部门预算）'!$A$1:$U$9</definedName>
    <definedName name="_xlnm.Print_Area" localSheetId="26">'27经费拨款(政府预算)'!$A$1:$T$7</definedName>
    <definedName name="_xlnm.Print_Area" localSheetId="27">'28三公'!$A$1:$N$7</definedName>
    <definedName name="_xlnm.Print_Area" localSheetId="8">'9商品服务(政府预算)'!$A$1:$S$9</definedName>
    <definedName name="_xlnm.Print_Area" localSheetId="17">'18一般-商品服务(政府预算)'!$A$1:$S$9</definedName>
    <definedName name="_xlnm.Print_Area" localSheetId="29">'项目绩效30'!$A$1:$L$7</definedName>
    <definedName name="_xlnm.Print_Area" localSheetId="20">'21项目明细表'!$C$1:$P$6</definedName>
    <definedName name="_xlnm.Print_Area" localSheetId="18">'19一般-个人和家庭（部门预算）'!$A$1:$K$9</definedName>
    <definedName name="_xlnm.Print_Area" localSheetId="14">'15一般-工资福利(部门预算）'!$A$1:$Z$9</definedName>
    <definedName name="_xlnm.Print_Area" localSheetId="16">'17一般-商品和服务（部门预算）'!$A$1:$Y$9</definedName>
    <definedName name="_xlnm.Print_Area" localSheetId="13">'14一般预算基本支出表'!$A$1:$H$9</definedName>
    <definedName name="_xlnm.Print_Area" localSheetId="12">'13一般预算支出'!$A$1:$R$9</definedName>
    <definedName name="_xlnm.Print_Area" localSheetId="28">'29整体绩效'!$A$1:$G$6</definedName>
    <definedName name="_xlnm.Print_Area" localSheetId="21">'22政府性基金（部门预算）'!$A$1:$T$7</definedName>
    <definedName name="_xlnm.Print_Area" localSheetId="22">'23政府性基金(政府预算)'!$A$1:$T$7</definedName>
    <definedName name="_xlnm.Print_Area" localSheetId="4">'5支出分类(政府预算)'!$1:$9</definedName>
    <definedName name="_xlnm.Print_Area" localSheetId="23">'24专户（部门预算）'!$A$1:$T$7</definedName>
    <definedName name="_xlnm.Print_Area" localSheetId="24">'25专户(政府预算)'!$A$1:$T$7</definedName>
    <definedName name="_xlnm.Print_Area">#N/A</definedName>
    <definedName name="_xlnm.Print_Titles" localSheetId="1">'2收入总表'!$1:$5</definedName>
    <definedName name="_xlnm.Print_Titles" localSheetId="0">'1收支总表'!$1:$5</definedName>
    <definedName name="_xlnm.Print_Titles" localSheetId="11">'12财政拨款收支总表'!$1:$5</definedName>
    <definedName name="_xlnm.Print_Titles" localSheetId="10">'11个人家庭(政府预算)'!$1:$6</definedName>
    <definedName name="_xlnm.Print_Titles" localSheetId="19">'20个人家庭(政府预算)'!$1:$6</definedName>
    <definedName name="_xlnm.Print_Titles" localSheetId="6">'7工资福利(政府预算)'!$1:$6</definedName>
    <definedName name="_xlnm.Print_Titles" localSheetId="15">'16一般-工资福利(政府预算)'!$1:$6</definedName>
    <definedName name="_xlnm.Print_Titles" localSheetId="26">'27经费拨款(政府预算)'!$1:$6</definedName>
    <definedName name="_xlnm.Print_Titles" localSheetId="8">'9商品服务(政府预算)'!$1:$6</definedName>
    <definedName name="_xlnm.Print_Titles" localSheetId="17">'18一般-商品服务(政府预算)'!$1:$6</definedName>
    <definedName name="_xlnm.Print_Titles" localSheetId="22">'23政府性基金(政府预算)'!$1:$6</definedName>
    <definedName name="_xlnm.Print_Titles" localSheetId="4">'5支出分类(政府预算)'!$1:$6</definedName>
    <definedName name="_xlnm.Print_Titles" localSheetId="24">'25专户(政府预算)'!$2:$6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<sst xmlns="http://schemas.openxmlformats.org/spreadsheetml/2006/main" count="813" uniqueCount="291">
  <si>
    <t>表-01</t>
  </si>
  <si>
    <t>部门收支总表</t>
  </si>
  <si>
    <t>部门：岳阳县水利局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</si>
  <si>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</si>
  <si>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</si>
  <si>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</si>
  <si>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</si>
  <si>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</si>
  <si>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</si>
  <si>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</si>
  <si>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</si>
  <si>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</si>
  <si>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</si>
  <si>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</si>
  <si>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</si>
  <si>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</si>
  <si>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</si>
  <si>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</si>
  <si>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</si>
  <si>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</si>
  <si>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</si>
  <si>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</si>
  <si>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</si>
  <si>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</si>
  <si>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</si>
  <si>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</si>
  <si>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</si>
  <si>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</si>
  <si>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</si>
  <si>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</si>
  <si>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</si>
  <si>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</si>
  <si>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</si>
  <si>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</si>
  <si>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</si>
  <si>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</si>
  <si>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</si>
  <si>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</si>
  <si>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</si>
  <si>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</si>
  <si>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</si>
  <si>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</si>
  <si>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</si>
  <si>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</si>
  <si>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</si>
  <si>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</si>
  <si>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</si>
  <si>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</si>
  <si>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</si>
  <si>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</si>
  <si>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</si>
  <si>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</si>
  <si>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</si>
  <si>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</si>
  <si>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</si>
  <si>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</si>
  <si>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</si>
  <si>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</si>
  <si>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</si>
  <si>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</si>
  <si>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</si>
  <si>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</si>
  <si>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</si>
  <si>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</si>
  <si>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</si>
  <si>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</si>
  <si>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</si>
  <si>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</si>
  <si>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</si>
  <si>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</si>
  <si>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</si>
  <si>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</si>
  <si>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</si>
  <si>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</si>
  <si>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</si>
  <si>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</si>
  <si>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</si>
  <si>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</si>
  <si>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</si>
  <si>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</si>
  <si>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</si>
  <si>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</si>
  <si>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</si>
  <si>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</si>
  <si>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</si>
  <si>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</si>
  <si>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</si>
  <si>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</si>
  <si>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</si>
  <si>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</si>
  <si>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</si>
  <si>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</si>
  <si>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</si>
  <si>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</si>
  <si>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</si>
  <si>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</si>
  <si>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</si>
  <si>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</si>
  <si>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农林水</t>
  </si>
  <si>
    <t>03</t>
  </si>
  <si>
    <t>水利</t>
  </si>
  <si>
    <t>表-04</t>
  </si>
  <si>
    <t>部门支出总表（分类）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</si>
  <si>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</si>
  <si>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</si>
  <si>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</si>
  <si>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</si>
  <si>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</si>
  <si>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</si>
  <si>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</si>
  <si>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</si>
  <si>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</si>
  <si>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</si>
  <si>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</si>
  <si>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</si>
  <si>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</si>
  <si>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</si>
  <si>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</si>
  <si>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</si>
  <si>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99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</si>
  <si>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</si>
  <si>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</si>
  <si>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</si>
  <si>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</si>
  <si>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</si>
  <si>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</si>
  <si>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</si>
  <si>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</si>
  <si>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</si>
  <si>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</si>
  <si>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</si>
  <si>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</si>
  <si>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213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</si>
  <si>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</si>
  <si>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</si>
  <si>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</si>
  <si>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</si>
  <si>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</si>
  <si>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</si>
  <si>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</si>
  <si>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</si>
  <si>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</si>
  <si>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</si>
  <si>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</si>
  <si>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</si>
  <si>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</si>
  <si>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</si>
  <si>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</si>
  <si>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</si>
  <si>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</si>
  <si>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</si>
  <si>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</si>
  <si>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</si>
  <si>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</si>
  <si>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</si>
  <si>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</si>
  <si>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</si>
  <si>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</si>
  <si>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</si>
  <si>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</si>
  <si>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</si>
  <si>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</si>
  <si>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</si>
  <si>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</si>
  <si>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</si>
  <si>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</si>
  <si>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</si>
  <si>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</si>
  <si>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</si>
  <si>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</si>
  <si>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</si>
  <si>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</si>
  <si>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</si>
  <si>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</si>
  <si>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</si>
  <si>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</si>
  <si>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</si>
  <si>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</si>
  <si>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</si>
  <si>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</si>
  <si>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</si>
  <si>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</si>
  <si>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</si>
  <si>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</si>
  <si>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</si>
  <si>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</si>
  <si>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</si>
  <si>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</si>
  <si>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</si>
  <si>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</si>
  <si>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</si>
  <si>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</si>
  <si>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</si>
  <si>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</si>
  <si>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</si>
  <si>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</si>
  <si>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</si>
  <si>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</si>
  <si>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</si>
  <si>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我单位无个人和家庭部门预算拨款支出，本表以空表列示。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</si>
  <si>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</si>
  <si>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</si>
  <si>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</si>
  <si>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</si>
  <si>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</si>
  <si>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我单位无个人和家庭政府预算拨款支出，本表以空表列示。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</si>
  <si>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</si>
  <si>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</si>
  <si>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</si>
  <si>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</si>
  <si>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</si>
  <si>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</si>
  <si>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</si>
  <si>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</si>
  <si>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</si>
  <si>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</si>
  <si>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</si>
  <si>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</si>
  <si>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</si>
  <si>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</si>
  <si>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01</t>
  </si>
  <si>
    <t>行政运行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</si>
  <si>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</si>
  <si>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</si>
  <si>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</si>
  <si>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</si>
  <si>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</si>
  <si>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</si>
  <si>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</si>
  <si>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</si>
  <si>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</si>
  <si>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</si>
  <si>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</si>
  <si>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</si>
  <si>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项目名称</t>
  </si>
  <si>
    <t>其他水利支出</t>
  </si>
  <si>
    <t>农村饮水水质安全检测</t>
  </si>
  <si>
    <t>表-22</t>
  </si>
  <si>
    <t>政府性基金拨款支出预算表</t>
  </si>
  <si>
    <t>我单位无政府性基金拨款支出，本表以空表列示。</t>
  </si>
  <si>
    <t>表-23</t>
  </si>
  <si>
    <t>政府性基金拨款支出预算表(按政府预算经济分类)</t>
  </si>
  <si>
    <t>表-24</t>
  </si>
  <si>
    <t>纳入专户管理的非税收入拨款支出预算表</t>
  </si>
  <si>
    <t>我单位无纳入专户管理的非税收入拨款，本表以空表列示。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</si>
  <si>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</si>
  <si>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</si>
  <si>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</si>
  <si>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</si>
  <si>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</si>
  <si>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</si>
  <si>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</si>
  <si>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</si>
  <si>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</si>
  <si>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</si>
  <si>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</si>
  <si>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2021年“三公”经费预算公开表</t>
  </si>
  <si>
    <t>2020年"三公"经费预算支出</t>
  </si>
  <si>
    <t>2021年"三公"经费预算支出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</si>
  <si>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</si>
  <si>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</si>
  <si>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</si>
  <si>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</si>
  <si>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</si>
  <si>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</si>
  <si>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</si>
  <si>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</si>
  <si>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</si>
  <si>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</si>
  <si>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</si>
  <si>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</si>
  <si>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岳阳县水利局主管全县水行政工作，负责全县防汛防洪抗旱工作，负责水利设施的建设、运营、管理及维修维护工作。</t>
  </si>
  <si>
    <t xml:space="preserve"> 1、确保防洪渡汛，提高抗旱能力、保证全县人民生命财产安全；                                                                                           2、 增加引水蓄水、对中小河流进行治理，改善供水条件，促进农业稳定高产，改善农村饮水安全。                                                                   3、 发挥水利工作职能作用，服务我县经济快速发展。                                                                    
</t>
  </si>
  <si>
    <t xml:space="preserve">
"财政供养人员控制率  100%
三公经费控制率  100%
“三公经费”变动率  ≤0
政府采购执行率  100%
公务卡刷卡率  90%
固定资产利用率  100%
全年财政整体支出控制在预算内
防汛抗旱覆盖全县20个乡镇、完成年度水利工程建设项目
水利工程汛期达到渡汛安全、水利工程建设达到设计标准
各项工作按计划日程开展
</t>
  </si>
  <si>
    <t xml:space="preserve">农业增产、农民增收、繁荣农村经济
充分发挥水利职能、确保安全渡汛、提高抗灾能力，促进农业增产、农民增收，促进农村饮水安全得到改善，服务全县经济快速发展
发展绿色农业，改善农村饮水、用水条件，保障农村饮水安全
 社会公众满意度达到95%以上 
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</si>
  <si>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</si>
  <si>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</si>
  <si>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</si>
  <si>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</si>
  <si>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</si>
  <si>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</si>
  <si>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</si>
  <si>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</si>
  <si>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</si>
  <si>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</si>
  <si>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</si>
  <si>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</si>
  <si>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</si>
  <si>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**</t>
  </si>
  <si>
    <t xml:space="preserve"> </t>
  </si>
  <si>
    <t>增加水质检测覆盖面和检测频次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</si>
</sst>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;;"/>
    <numFmt numFmtId="182" formatCode="00"/>
    <numFmt numFmtId="183" formatCode="0000"/>
    <numFmt numFmtId="184" formatCode="0.00_ "/>
  </numFmts>
  <fonts count="3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color indexed="63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2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8" fillId="6" borderId="0" applyNumberFormat="0" applyBorder="0" applyAlignment="0" applyProtection="0"/>
    <xf numFmtId="0" fontId="2" fillId="0" borderId="0">
      <alignment vertical="center"/>
      <protection/>
    </xf>
    <xf numFmtId="0" fontId="15" fillId="0" borderId="4" applyNumberFormat="0" applyFill="0" applyAlignment="0" applyProtection="0"/>
    <xf numFmtId="0" fontId="18" fillId="6" borderId="0" applyNumberFormat="0" applyBorder="0" applyAlignment="0" applyProtection="0"/>
    <xf numFmtId="0" fontId="28" fillId="8" borderId="5" applyNumberFormat="0" applyAlignment="0" applyProtection="0"/>
    <xf numFmtId="0" fontId="23" fillId="8" borderId="1" applyNumberFormat="0" applyAlignment="0" applyProtection="0"/>
    <xf numFmtId="0" fontId="29" fillId="9" borderId="6" applyNumberFormat="0" applyAlignment="0" applyProtection="0"/>
    <xf numFmtId="0" fontId="10" fillId="2" borderId="0" applyNumberFormat="0" applyBorder="0" applyAlignment="0" applyProtection="0"/>
    <xf numFmtId="0" fontId="18" fillId="10" borderId="0" applyNumberFormat="0" applyBorder="0" applyAlignment="0" applyProtection="0"/>
    <xf numFmtId="0" fontId="14" fillId="0" borderId="7" applyNumberFormat="0" applyFill="0" applyAlignment="0" applyProtection="0"/>
    <xf numFmtId="0" fontId="31" fillId="0" borderId="8" applyNumberFormat="0" applyFill="0" applyAlignment="0" applyProtection="0"/>
    <xf numFmtId="0" fontId="16" fillId="4" borderId="0" applyNumberFormat="0" applyBorder="0" applyAlignment="0" applyProtection="0"/>
    <xf numFmtId="0" fontId="30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0" borderId="0">
      <alignment vertical="center"/>
      <protection/>
    </xf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2" fillId="0" borderId="0">
      <alignment vertical="center"/>
      <protection/>
    </xf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8" fillId="16" borderId="0" applyNumberFormat="0" applyBorder="0" applyAlignment="0" applyProtection="0"/>
    <xf numFmtId="0" fontId="1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472">
    <xf numFmtId="0" fontId="0" fillId="0" borderId="0" xfId="0" applyAlignment="1">
      <alignment/>
    </xf>
    <xf numFmtId="0" fontId="2" fillId="0" borderId="0" xfId="82" applyFill="1">
      <alignment/>
      <protection/>
    </xf>
    <xf numFmtId="0" fontId="2" fillId="0" borderId="0" xfId="82">
      <alignment/>
      <protection/>
    </xf>
    <xf numFmtId="0" fontId="3" fillId="0" borderId="0" xfId="82" applyFont="1" applyAlignment="1">
      <alignment horizontal="center" vertical="center"/>
      <protection/>
    </xf>
    <xf numFmtId="0" fontId="3" fillId="0" borderId="0" xfId="82" applyNumberFormat="1" applyFont="1" applyAlignment="1">
      <alignment horizontal="center" vertical="center"/>
      <protection/>
    </xf>
    <xf numFmtId="0" fontId="4" fillId="0" borderId="0" xfId="82" applyNumberFormat="1" applyFont="1" applyFill="1" applyAlignment="1" applyProtection="1">
      <alignment horizontal="center" vertical="center"/>
      <protection/>
    </xf>
    <xf numFmtId="0" fontId="3" fillId="0" borderId="0" xfId="79" applyFont="1" applyAlignment="1">
      <alignment horizontal="left" vertical="center" wrapText="1"/>
      <protection/>
    </xf>
    <xf numFmtId="0" fontId="5" fillId="8" borderId="9" xfId="82" applyNumberFormat="1" applyFont="1" applyFill="1" applyBorder="1" applyAlignment="1" applyProtection="1">
      <alignment horizontal="center" vertical="center" wrapText="1"/>
      <protection/>
    </xf>
    <xf numFmtId="0" fontId="5" fillId="8" borderId="10" xfId="82" applyNumberFormat="1" applyFont="1" applyFill="1" applyBorder="1" applyAlignment="1" applyProtection="1">
      <alignment horizontal="center" vertical="center" wrapText="1"/>
      <protection/>
    </xf>
    <xf numFmtId="0" fontId="5" fillId="8" borderId="11" xfId="82" applyNumberFormat="1" applyFont="1" applyFill="1" applyBorder="1" applyAlignment="1" applyProtection="1">
      <alignment horizontal="center" vertical="center" wrapText="1"/>
      <protection/>
    </xf>
    <xf numFmtId="0" fontId="5" fillId="8" borderId="10" xfId="82" applyNumberFormat="1" applyFont="1" applyFill="1" applyBorder="1" applyAlignment="1" applyProtection="1">
      <alignment vertical="center" wrapText="1"/>
      <protection/>
    </xf>
    <xf numFmtId="0" fontId="3" fillId="8" borderId="12" xfId="82" applyFont="1" applyFill="1" applyBorder="1" applyAlignment="1">
      <alignment horizontal="center" vertical="center"/>
      <protection/>
    </xf>
    <xf numFmtId="0" fontId="3" fillId="8" borderId="10" xfId="82" applyFont="1" applyFill="1" applyBorder="1" applyAlignment="1">
      <alignment horizontal="center" vertical="center"/>
      <protection/>
    </xf>
    <xf numFmtId="0" fontId="3" fillId="8" borderId="13" xfId="82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 applyProtection="1">
      <alignment vertical="center" wrapText="1"/>
      <protection locked="0"/>
    </xf>
    <xf numFmtId="0" fontId="3" fillId="0" borderId="14" xfId="82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82" applyNumberFormat="1" applyFont="1" applyFill="1" applyBorder="1" applyAlignment="1" applyProtection="1">
      <alignment horizontal="center" vertical="center" wrapText="1"/>
      <protection/>
    </xf>
    <xf numFmtId="176" fontId="3" fillId="0" borderId="10" xfId="82" applyNumberFormat="1" applyFont="1" applyFill="1" applyBorder="1" applyAlignment="1" applyProtection="1">
      <alignment horizontal="center" vertical="center" wrapText="1"/>
      <protection/>
    </xf>
    <xf numFmtId="49" fontId="3" fillId="0" borderId="14" xfId="82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82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8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82" applyFont="1" applyFill="1" applyAlignment="1">
      <alignment horizontal="center" vertical="center"/>
      <protection/>
    </xf>
    <xf numFmtId="0" fontId="3" fillId="0" borderId="0" xfId="82" applyNumberFormat="1" applyFont="1" applyFill="1" applyAlignment="1">
      <alignment horizontal="center" vertical="center"/>
      <protection/>
    </xf>
    <xf numFmtId="0" fontId="2" fillId="0" borderId="0" xfId="82" applyAlignment="1">
      <alignment horizontal="center"/>
      <protection/>
    </xf>
    <xf numFmtId="0" fontId="6" fillId="18" borderId="10" xfId="0" applyFont="1" applyFill="1" applyBorder="1" applyAlignment="1">
      <alignment horizontal="left" vertical="center" wrapText="1"/>
    </xf>
    <xf numFmtId="49" fontId="3" fillId="0" borderId="11" xfId="8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2" fillId="0" borderId="0" xfId="19">
      <alignment/>
      <protection/>
    </xf>
    <xf numFmtId="0" fontId="3" fillId="0" borderId="0" xfId="19" applyFont="1" applyAlignment="1">
      <alignment horizontal="center" vertical="center"/>
      <protection/>
    </xf>
    <xf numFmtId="0" fontId="3" fillId="0" borderId="0" xfId="19" applyNumberFormat="1" applyFont="1" applyAlignment="1">
      <alignment horizontal="center" vertical="center"/>
      <protection/>
    </xf>
    <xf numFmtId="0" fontId="4" fillId="0" borderId="10" xfId="19" applyFont="1" applyBorder="1" applyAlignment="1">
      <alignment vertical="center"/>
      <protection/>
    </xf>
    <xf numFmtId="0" fontId="3" fillId="0" borderId="10" xfId="79" applyFont="1" applyBorder="1" applyAlignment="1">
      <alignment horizontal="left" vertical="center" wrapText="1"/>
      <protection/>
    </xf>
    <xf numFmtId="0" fontId="2" fillId="0" borderId="10" xfId="19" applyBorder="1">
      <alignment/>
      <protection/>
    </xf>
    <xf numFmtId="0" fontId="2" fillId="0" borderId="10" xfId="19" applyBorder="1" applyAlignment="1">
      <alignment horizontal="center"/>
      <protection/>
    </xf>
    <xf numFmtId="0" fontId="5" fillId="8" borderId="10" xfId="19" applyNumberFormat="1" applyFont="1" applyFill="1" applyBorder="1" applyAlignment="1" applyProtection="1">
      <alignment horizontal="center" vertical="center"/>
      <protection/>
    </xf>
    <xf numFmtId="0" fontId="5" fillId="8" borderId="10" xfId="19" applyNumberFormat="1" applyFont="1" applyFill="1" applyBorder="1" applyAlignment="1" applyProtection="1">
      <alignment horizontal="center" vertical="center" wrapText="1"/>
      <protection/>
    </xf>
    <xf numFmtId="0" fontId="5" fillId="8" borderId="10" xfId="19" applyNumberFormat="1" applyFont="1" applyFill="1" applyBorder="1" applyAlignment="1" applyProtection="1">
      <alignment horizontal="center" vertical="center" wrapText="1"/>
      <protection/>
    </xf>
    <xf numFmtId="176" fontId="3" fillId="0" borderId="10" xfId="19" applyNumberFormat="1" applyFont="1" applyFill="1" applyBorder="1" applyAlignment="1" applyProtection="1">
      <alignment horizontal="center" vertical="center" wrapText="1"/>
      <protection/>
    </xf>
    <xf numFmtId="176" fontId="3" fillId="18" borderId="10" xfId="19" applyNumberFormat="1" applyFont="1" applyFill="1" applyBorder="1" applyAlignment="1" applyProtection="1">
      <alignment horizontal="center" vertical="center" wrapText="1"/>
      <protection/>
    </xf>
    <xf numFmtId="0" fontId="3" fillId="18" borderId="10" xfId="19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9" applyFont="1" applyFill="1" applyAlignment="1">
      <alignment horizontal="center" vertical="center"/>
      <protection/>
    </xf>
    <xf numFmtId="0" fontId="3" fillId="0" borderId="0" xfId="19" applyNumberFormat="1" applyFont="1" applyFill="1" applyAlignment="1">
      <alignment horizontal="center" vertical="center"/>
      <protection/>
    </xf>
    <xf numFmtId="0" fontId="2" fillId="0" borderId="0" xfId="72" applyFill="1">
      <alignment vertical="center"/>
      <protection/>
    </xf>
    <xf numFmtId="0" fontId="2" fillId="0" borderId="0" xfId="72">
      <alignment vertical="center"/>
      <protection/>
    </xf>
    <xf numFmtId="0" fontId="7" fillId="0" borderId="0" xfId="72" applyNumberFormat="1" applyFont="1" applyFill="1" applyAlignment="1" applyProtection="1">
      <alignment vertical="center"/>
      <protection/>
    </xf>
    <xf numFmtId="0" fontId="2" fillId="0" borderId="0" xfId="72" applyAlignment="1">
      <alignment horizontal="center" vertical="center"/>
      <protection/>
    </xf>
    <xf numFmtId="0" fontId="2" fillId="0" borderId="10" xfId="72" applyNumberFormat="1" applyFont="1" applyFill="1" applyBorder="1" applyAlignment="1" applyProtection="1">
      <alignment horizontal="center" vertical="center" wrapText="1"/>
      <protection/>
    </xf>
    <xf numFmtId="0" fontId="2" fillId="0" borderId="15" xfId="72" applyNumberFormat="1" applyFont="1" applyFill="1" applyBorder="1" applyAlignment="1" applyProtection="1">
      <alignment horizontal="center" vertical="center" wrapText="1"/>
      <protection/>
    </xf>
    <xf numFmtId="0" fontId="3" fillId="8" borderId="16" xfId="72" applyNumberFormat="1" applyFont="1" applyFill="1" applyBorder="1" applyAlignment="1" applyProtection="1">
      <alignment horizontal="center" vertical="center" wrapText="1"/>
      <protection/>
    </xf>
    <xf numFmtId="0" fontId="3" fillId="8" borderId="17" xfId="72" applyNumberFormat="1" applyFont="1" applyFill="1" applyBorder="1" applyAlignment="1" applyProtection="1">
      <alignment horizontal="center" vertical="center" wrapText="1"/>
      <protection/>
    </xf>
    <xf numFmtId="0" fontId="3" fillId="8" borderId="18" xfId="72" applyNumberFormat="1" applyFont="1" applyFill="1" applyBorder="1" applyAlignment="1" applyProtection="1">
      <alignment horizontal="center" vertical="center" wrapText="1"/>
      <protection/>
    </xf>
    <xf numFmtId="0" fontId="3" fillId="8" borderId="19" xfId="72" applyNumberFormat="1" applyFont="1" applyFill="1" applyBorder="1" applyAlignment="1" applyProtection="1">
      <alignment horizontal="center" vertical="center" wrapText="1"/>
      <protection/>
    </xf>
    <xf numFmtId="0" fontId="3" fillId="8" borderId="10" xfId="72" applyNumberFormat="1" applyFont="1" applyFill="1" applyBorder="1" applyAlignment="1" applyProtection="1">
      <alignment horizontal="center" vertical="center" wrapText="1"/>
      <protection/>
    </xf>
    <xf numFmtId="0" fontId="3" fillId="8" borderId="9" xfId="72" applyNumberFormat="1" applyFont="1" applyFill="1" applyBorder="1" applyAlignment="1" applyProtection="1">
      <alignment horizontal="center" vertical="center" wrapText="1"/>
      <protection/>
    </xf>
    <xf numFmtId="0" fontId="3" fillId="8" borderId="11" xfId="72" applyNumberFormat="1" applyFont="1" applyFill="1" applyBorder="1" applyAlignment="1" applyProtection="1">
      <alignment horizontal="center" vertical="center" wrapText="1"/>
      <protection/>
    </xf>
    <xf numFmtId="0" fontId="3" fillId="8" borderId="14" xfId="72" applyNumberFormat="1" applyFont="1" applyFill="1" applyBorder="1" applyAlignment="1" applyProtection="1">
      <alignment horizontal="center" vertical="center" wrapText="1"/>
      <protection/>
    </xf>
    <xf numFmtId="176" fontId="2" fillId="0" borderId="9" xfId="72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center" vertical="center" wrapText="1"/>
    </xf>
    <xf numFmtId="176" fontId="2" fillId="0" borderId="9" xfId="72" applyNumberFormat="1" applyFont="1" applyFill="1" applyBorder="1" applyAlignment="1" applyProtection="1">
      <alignment horizontal="center" vertical="center" wrapText="1"/>
      <protection locked="0"/>
    </xf>
    <xf numFmtId="176" fontId="2" fillId="0" borderId="10" xfId="72" applyNumberFormat="1" applyFont="1" applyFill="1" applyBorder="1" applyAlignment="1" applyProtection="1">
      <alignment horizontal="center" vertical="center" wrapText="1"/>
      <protection/>
    </xf>
    <xf numFmtId="177" fontId="2" fillId="0" borderId="14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ont="1" applyAlignment="1">
      <alignment horizontal="right" vertical="center"/>
      <protection/>
    </xf>
    <xf numFmtId="0" fontId="2" fillId="0" borderId="13" xfId="72" applyNumberFormat="1" applyFont="1" applyFill="1" applyBorder="1" applyAlignment="1" applyProtection="1">
      <alignment horizontal="center" vertical="center" wrapText="1"/>
      <protection/>
    </xf>
    <xf numFmtId="177" fontId="2" fillId="0" borderId="9" xfId="72" applyNumberFormat="1" applyFont="1" applyFill="1" applyBorder="1" applyAlignment="1" applyProtection="1">
      <alignment horizontal="center" vertical="center" wrapText="1"/>
      <protection locked="0"/>
    </xf>
    <xf numFmtId="177" fontId="2" fillId="0" borderId="10" xfId="72" applyNumberFormat="1" applyFont="1" applyFill="1" applyBorder="1" applyAlignment="1" applyProtection="1">
      <alignment horizontal="center" vertical="center" wrapText="1"/>
      <protection/>
    </xf>
    <xf numFmtId="4" fontId="2" fillId="0" borderId="0" xfId="72" applyNumberFormat="1" applyFont="1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8" borderId="0" xfId="20" applyFont="1" applyFill="1" applyAlignment="1">
      <alignment vertical="center"/>
      <protection/>
    </xf>
    <xf numFmtId="0" fontId="2" fillId="0" borderId="0" xfId="20" applyFill="1" applyAlignment="1">
      <alignment vertical="center"/>
      <protection/>
    </xf>
    <xf numFmtId="0" fontId="2" fillId="0" borderId="0" xfId="20" applyAlignment="1">
      <alignment horizontal="center" vertical="center" wrapText="1"/>
      <protection/>
    </xf>
    <xf numFmtId="0" fontId="2" fillId="0" borderId="0" xfId="20">
      <alignment vertical="center"/>
      <protection/>
    </xf>
    <xf numFmtId="0" fontId="9" fillId="0" borderId="0" xfId="20" applyNumberFormat="1" applyFont="1" applyFill="1" applyAlignment="1" applyProtection="1">
      <alignment horizontal="center" vertical="center" wrapText="1"/>
      <protection/>
    </xf>
    <xf numFmtId="0" fontId="2" fillId="0" borderId="0" xfId="20" applyNumberFormat="1" applyFont="1" applyFill="1" applyAlignment="1" applyProtection="1">
      <alignment vertical="center"/>
      <protection/>
    </xf>
    <xf numFmtId="0" fontId="3" fillId="8" borderId="10" xfId="20" applyFont="1" applyFill="1" applyBorder="1" applyAlignment="1">
      <alignment horizontal="centerContinuous" vertical="center"/>
      <protection/>
    </xf>
    <xf numFmtId="0" fontId="3" fillId="0" borderId="10" xfId="20" applyNumberFormat="1" applyFont="1" applyFill="1" applyBorder="1" applyAlignment="1" applyProtection="1">
      <alignment horizontal="center" vertical="center" wrapText="1"/>
      <protection/>
    </xf>
    <xf numFmtId="0" fontId="3" fillId="8" borderId="10" xfId="20" applyNumberFormat="1" applyFont="1" applyFill="1" applyBorder="1" applyAlignment="1" applyProtection="1">
      <alignment horizontal="center" vertical="center" wrapText="1"/>
      <protection/>
    </xf>
    <xf numFmtId="0" fontId="3" fillId="8" borderId="10" xfId="20" applyNumberFormat="1" applyFont="1" applyFill="1" applyBorder="1" applyAlignment="1" applyProtection="1">
      <alignment horizontal="centerContinuous" vertical="center"/>
      <protection/>
    </xf>
    <xf numFmtId="0" fontId="3" fillId="8" borderId="10" xfId="20" applyNumberFormat="1" applyFont="1" applyFill="1" applyBorder="1" applyAlignment="1" applyProtection="1">
      <alignment horizontal="center" vertical="center"/>
      <protection/>
    </xf>
    <xf numFmtId="0" fontId="3" fillId="8" borderId="10" xfId="20" applyFont="1" applyFill="1" applyBorder="1" applyAlignment="1">
      <alignment horizontal="center" vertical="center" wrapText="1"/>
      <protection/>
    </xf>
    <xf numFmtId="49" fontId="3" fillId="8" borderId="10" xfId="20" applyNumberFormat="1" applyFont="1" applyFill="1" applyBorder="1" applyAlignment="1">
      <alignment horizontal="center" vertical="center" wrapText="1"/>
      <protection/>
    </xf>
    <xf numFmtId="0" fontId="2" fillId="0" borderId="10" xfId="20" applyNumberFormat="1" applyFont="1" applyFill="1" applyBorder="1" applyAlignment="1" applyProtection="1">
      <alignment horizontal="center" vertical="center" wrapText="1"/>
      <protection/>
    </xf>
    <xf numFmtId="49" fontId="2" fillId="0" borderId="10" xfId="20" applyNumberFormat="1" applyFont="1" applyFill="1" applyBorder="1" applyAlignment="1" applyProtection="1">
      <alignment horizontal="center" vertical="center" wrapText="1"/>
      <protection/>
    </xf>
    <xf numFmtId="178" fontId="2" fillId="0" borderId="10" xfId="20" applyNumberFormat="1" applyFont="1" applyFill="1" applyBorder="1" applyAlignment="1" applyProtection="1">
      <alignment horizontal="center" vertical="center" wrapText="1"/>
      <protection/>
    </xf>
    <xf numFmtId="0" fontId="2" fillId="0" borderId="10" xfId="20" applyFill="1" applyBorder="1" applyAlignment="1">
      <alignment horizontal="center" vertical="center" wrapText="1"/>
      <protection/>
    </xf>
    <xf numFmtId="49" fontId="2" fillId="0" borderId="10" xfId="20" applyNumberFormat="1" applyFill="1" applyBorder="1" applyAlignment="1">
      <alignment horizontal="center" vertical="center" wrapText="1"/>
      <protection/>
    </xf>
    <xf numFmtId="0" fontId="2" fillId="0" borderId="0" xfId="20" applyFill="1" applyAlignment="1">
      <alignment horizontal="center" vertical="center" wrapText="1"/>
      <protection/>
    </xf>
    <xf numFmtId="0" fontId="2" fillId="0" borderId="0" xfId="20" applyNumberFormat="1" applyFont="1" applyFill="1" applyAlignment="1" applyProtection="1">
      <alignment horizontal="center" vertical="center" wrapText="1"/>
      <protection/>
    </xf>
    <xf numFmtId="0" fontId="2" fillId="0" borderId="19" xfId="20" applyBorder="1" applyAlignment="1">
      <alignment horizontal="right" vertical="center"/>
      <protection/>
    </xf>
    <xf numFmtId="0" fontId="2" fillId="0" borderId="19" xfId="20" applyFont="1" applyBorder="1" applyAlignment="1">
      <alignment horizontal="right" vertical="center"/>
      <protection/>
    </xf>
    <xf numFmtId="0" fontId="3" fillId="8" borderId="0" xfId="20" applyFont="1" applyFill="1" applyAlignment="1">
      <alignment horizontal="center" vertical="center"/>
      <protection/>
    </xf>
    <xf numFmtId="178" fontId="2" fillId="0" borderId="10" xfId="20" applyNumberFormat="1" applyFont="1" applyFill="1" applyBorder="1" applyAlignment="1" applyProtection="1">
      <alignment horizontal="right" vertical="center" wrapText="1"/>
      <protection/>
    </xf>
    <xf numFmtId="178" fontId="2" fillId="0" borderId="10" xfId="20" applyNumberFormat="1" applyFill="1" applyBorder="1" applyAlignment="1">
      <alignment horizontal="right" vertical="center" wrapText="1"/>
      <protection/>
    </xf>
    <xf numFmtId="0" fontId="2" fillId="0" borderId="10" xfId="20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27" applyFill="1">
      <alignment vertical="center"/>
      <protection/>
    </xf>
    <xf numFmtId="0" fontId="2" fillId="0" borderId="0" xfId="27">
      <alignment vertical="center"/>
      <protection/>
    </xf>
    <xf numFmtId="0" fontId="3" fillId="0" borderId="0" xfId="27" applyFont="1" applyAlignment="1">
      <alignment horizontal="center" vertical="center" wrapText="1"/>
      <protection/>
    </xf>
    <xf numFmtId="0" fontId="7" fillId="0" borderId="0" xfId="27" applyNumberFormat="1" applyFont="1" applyFill="1" applyAlignment="1" applyProtection="1">
      <alignment horizontal="center" vertical="center"/>
      <protection/>
    </xf>
    <xf numFmtId="0" fontId="3" fillId="8" borderId="10" xfId="27" applyNumberFormat="1" applyFont="1" applyFill="1" applyBorder="1" applyAlignment="1" applyProtection="1">
      <alignment horizontal="center" vertical="center" wrapText="1"/>
      <protection/>
    </xf>
    <xf numFmtId="0" fontId="3" fillId="8" borderId="9" xfId="27" applyNumberFormat="1" applyFont="1" applyFill="1" applyBorder="1" applyAlignment="1" applyProtection="1">
      <alignment horizontal="center" vertical="center" wrapText="1"/>
      <protection/>
    </xf>
    <xf numFmtId="0" fontId="3" fillId="8" borderId="16" xfId="27" applyNumberFormat="1" applyFont="1" applyFill="1" applyBorder="1" applyAlignment="1" applyProtection="1">
      <alignment horizontal="center" vertical="center" wrapText="1"/>
      <protection/>
    </xf>
    <xf numFmtId="0" fontId="3" fillId="8" borderId="19" xfId="27" applyFont="1" applyFill="1" applyBorder="1" applyAlignment="1">
      <alignment horizontal="center" vertical="center" wrapText="1"/>
      <protection/>
    </xf>
    <xf numFmtId="49" fontId="3" fillId="0" borderId="9" xfId="27" applyNumberFormat="1" applyFont="1" applyFill="1" applyBorder="1" applyAlignment="1" applyProtection="1">
      <alignment horizontal="center" vertical="center" wrapText="1"/>
      <protection/>
    </xf>
    <xf numFmtId="49" fontId="3" fillId="0" borderId="10" xfId="27" applyNumberFormat="1" applyFont="1" applyFill="1" applyBorder="1" applyAlignment="1" applyProtection="1">
      <alignment horizontal="center" vertical="center" wrapText="1"/>
      <protection/>
    </xf>
    <xf numFmtId="0" fontId="3" fillId="0" borderId="9" xfId="27" applyNumberFormat="1" applyFont="1" applyFill="1" applyBorder="1" applyAlignment="1" applyProtection="1">
      <alignment horizontal="left" vertical="center" wrapText="1"/>
      <protection/>
    </xf>
    <xf numFmtId="176" fontId="3" fillId="0" borderId="10" xfId="27" applyNumberFormat="1" applyFont="1" applyFill="1" applyBorder="1" applyAlignment="1" applyProtection="1">
      <alignment horizontal="right" vertical="center" wrapText="1"/>
      <protection/>
    </xf>
    <xf numFmtId="176" fontId="3" fillId="0" borderId="14" xfId="27" applyNumberFormat="1" applyFont="1" applyFill="1" applyBorder="1" applyAlignment="1" applyProtection="1">
      <alignment horizontal="right" vertical="center" wrapText="1"/>
      <protection/>
    </xf>
    <xf numFmtId="176" fontId="3" fillId="0" borderId="9" xfId="27" applyNumberFormat="1" applyFont="1" applyFill="1" applyBorder="1" applyAlignment="1" applyProtection="1">
      <alignment horizontal="right" vertical="center" wrapText="1"/>
      <protection/>
    </xf>
    <xf numFmtId="49" fontId="3" fillId="0" borderId="0" xfId="27" applyNumberFormat="1" applyFont="1" applyFill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179" fontId="3" fillId="0" borderId="0" xfId="27" applyNumberFormat="1" applyFont="1" applyFill="1" applyAlignment="1">
      <alignment horizontal="center" vertical="center"/>
      <protection/>
    </xf>
    <xf numFmtId="0" fontId="3" fillId="0" borderId="0" xfId="27" applyFont="1" applyFill="1" applyAlignment="1">
      <alignment horizontal="left" vertical="center"/>
      <protection/>
    </xf>
    <xf numFmtId="49" fontId="3" fillId="8" borderId="0" xfId="27" applyNumberFormat="1" applyFont="1" applyFill="1" applyAlignment="1">
      <alignment horizontal="center" vertical="center"/>
      <protection/>
    </xf>
    <xf numFmtId="179" fontId="3" fillId="8" borderId="0" xfId="27" applyNumberFormat="1" applyFont="1" applyFill="1" applyAlignment="1">
      <alignment horizontal="center" vertical="center"/>
      <protection/>
    </xf>
    <xf numFmtId="0" fontId="3" fillId="8" borderId="0" xfId="27" applyFont="1" applyFill="1" applyAlignment="1">
      <alignment horizontal="left" vertical="center"/>
      <protection/>
    </xf>
    <xf numFmtId="179" fontId="3" fillId="8" borderId="0" xfId="27" applyNumberFormat="1" applyFont="1" applyFill="1" applyAlignment="1">
      <alignment vertical="center"/>
      <protection/>
    </xf>
    <xf numFmtId="0" fontId="3" fillId="8" borderId="14" xfId="27" applyNumberFormat="1" applyFont="1" applyFill="1" applyBorder="1" applyAlignment="1" applyProtection="1">
      <alignment horizontal="center" vertical="center" wrapText="1"/>
      <protection/>
    </xf>
    <xf numFmtId="0" fontId="3" fillId="8" borderId="17" xfId="27" applyNumberFormat="1" applyFont="1" applyFill="1" applyBorder="1" applyAlignment="1" applyProtection="1">
      <alignment horizontal="center" vertical="center" wrapText="1"/>
      <protection/>
    </xf>
    <xf numFmtId="0" fontId="3" fillId="8" borderId="19" xfId="27" applyNumberFormat="1" applyFont="1" applyFill="1" applyBorder="1" applyAlignment="1" applyProtection="1">
      <alignment horizontal="center" vertical="center" wrapText="1"/>
      <protection/>
    </xf>
    <xf numFmtId="0" fontId="3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0" borderId="0" xfId="27" applyFont="1" applyAlignment="1">
      <alignment horizontal="right" vertical="center" wrapText="1"/>
      <protection/>
    </xf>
    <xf numFmtId="0" fontId="2" fillId="0" borderId="19" xfId="27" applyFont="1" applyBorder="1" applyAlignment="1">
      <alignment horizontal="left" vertical="center" wrapText="1"/>
      <protection/>
    </xf>
    <xf numFmtId="0" fontId="3" fillId="0" borderId="19" xfId="27" applyNumberFormat="1" applyFont="1" applyFill="1" applyBorder="1" applyAlignment="1" applyProtection="1">
      <alignment horizontal="right" vertical="center"/>
      <protection/>
    </xf>
    <xf numFmtId="0" fontId="3" fillId="8" borderId="0" xfId="27" applyFont="1" applyFill="1" applyAlignment="1">
      <alignment vertical="center"/>
      <protection/>
    </xf>
    <xf numFmtId="0" fontId="3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0" xfId="27" applyNumberFormat="1" applyFont="1" applyFill="1" applyBorder="1" applyAlignment="1" applyProtection="1">
      <alignment horizontal="right" vertical="center" wrapText="1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2" fillId="0" borderId="0" xfId="61">
      <alignment vertical="center"/>
      <protection/>
    </xf>
    <xf numFmtId="0" fontId="3" fillId="0" borderId="0" xfId="61" applyFont="1" applyAlignment="1">
      <alignment horizontal="center" vertical="center" wrapText="1"/>
      <protection/>
    </xf>
    <xf numFmtId="0" fontId="7" fillId="0" borderId="0" xfId="61" applyNumberFormat="1" applyFont="1" applyFill="1" applyAlignment="1" applyProtection="1">
      <alignment horizontal="center" vertical="center"/>
      <protection/>
    </xf>
    <xf numFmtId="0" fontId="3" fillId="8" borderId="13" xfId="61" applyFont="1" applyFill="1" applyBorder="1" applyAlignment="1">
      <alignment horizontal="centerContinuous" vertical="center"/>
      <protection/>
    </xf>
    <xf numFmtId="0" fontId="3" fillId="8" borderId="21" xfId="61" applyFont="1" applyFill="1" applyBorder="1" applyAlignment="1">
      <alignment horizontal="centerContinuous" vertical="center"/>
      <protection/>
    </xf>
    <xf numFmtId="0" fontId="3" fillId="8" borderId="9" xfId="61" applyNumberFormat="1" applyFont="1" applyFill="1" applyBorder="1" applyAlignment="1" applyProtection="1">
      <alignment horizontal="center" vertical="center" wrapText="1"/>
      <protection/>
    </xf>
    <xf numFmtId="0" fontId="3" fillId="8" borderId="10" xfId="61" applyNumberFormat="1" applyFont="1" applyFill="1" applyBorder="1" applyAlignment="1" applyProtection="1">
      <alignment horizontal="center" vertical="center" wrapText="1"/>
      <protection/>
    </xf>
    <xf numFmtId="0" fontId="3" fillId="8" borderId="15" xfId="61" applyFont="1" applyFill="1" applyBorder="1" applyAlignment="1">
      <alignment horizontal="centerContinuous" vertical="center"/>
      <protection/>
    </xf>
    <xf numFmtId="0" fontId="3" fillId="8" borderId="9" xfId="61" applyNumberFormat="1" applyFont="1" applyFill="1" applyBorder="1" applyAlignment="1" applyProtection="1">
      <alignment horizontal="center" vertical="center"/>
      <protection/>
    </xf>
    <xf numFmtId="0" fontId="3" fillId="8" borderId="19" xfId="61" applyFont="1" applyFill="1" applyBorder="1" applyAlignment="1">
      <alignment horizontal="center" vertical="center" wrapText="1"/>
      <protection/>
    </xf>
    <xf numFmtId="49" fontId="3" fillId="0" borderId="9" xfId="61" applyNumberFormat="1" applyFont="1" applyFill="1" applyBorder="1" applyAlignment="1" applyProtection="1">
      <alignment horizontal="center" vertical="center" wrapText="1"/>
      <protection/>
    </xf>
    <xf numFmtId="49" fontId="3" fillId="0" borderId="10" xfId="61" applyNumberFormat="1" applyFont="1" applyFill="1" applyBorder="1" applyAlignment="1" applyProtection="1">
      <alignment horizontal="center" vertical="center" wrapText="1"/>
      <protection/>
    </xf>
    <xf numFmtId="0" fontId="3" fillId="0" borderId="10" xfId="61" applyFont="1" applyFill="1" applyBorder="1" applyAlignment="1">
      <alignment horizontal="left" vertical="center"/>
      <protection/>
    </xf>
    <xf numFmtId="176" fontId="3" fillId="0" borderId="10" xfId="61" applyNumberFormat="1" applyFont="1" applyFill="1" applyBorder="1" applyAlignment="1" applyProtection="1">
      <alignment horizontal="right" vertical="center" wrapText="1"/>
      <protection/>
    </xf>
    <xf numFmtId="176" fontId="3" fillId="0" borderId="9" xfId="61" applyNumberFormat="1" applyFont="1" applyFill="1" applyBorder="1" applyAlignment="1" applyProtection="1">
      <alignment horizontal="right" vertical="center" wrapText="1"/>
      <protection/>
    </xf>
    <xf numFmtId="49" fontId="3" fillId="0" borderId="0" xfId="61" applyNumberFormat="1" applyFont="1" applyFill="1" applyAlignment="1">
      <alignment horizontal="center" vertical="center"/>
      <protection/>
    </xf>
    <xf numFmtId="179" fontId="3" fillId="0" borderId="0" xfId="61" applyNumberFormat="1" applyFont="1" applyFill="1" applyAlignment="1">
      <alignment horizontal="center" vertical="center"/>
      <protection/>
    </xf>
    <xf numFmtId="179" fontId="3" fillId="8" borderId="0" xfId="61" applyNumberFormat="1" applyFont="1" applyFill="1" applyAlignment="1">
      <alignment horizontal="center" vertical="center"/>
      <protection/>
    </xf>
    <xf numFmtId="49" fontId="3" fillId="8" borderId="0" xfId="61" applyNumberFormat="1" applyFont="1" applyFill="1" applyAlignment="1">
      <alignment horizontal="center" vertical="center"/>
      <protection/>
    </xf>
    <xf numFmtId="0" fontId="3" fillId="8" borderId="0" xfId="61" applyFont="1" applyFill="1" applyAlignment="1">
      <alignment horizontal="left" vertical="center"/>
      <protection/>
    </xf>
    <xf numFmtId="179" fontId="3" fillId="8" borderId="0" xfId="61" applyNumberFormat="1" applyFont="1" applyFill="1" applyAlignment="1">
      <alignment vertical="center"/>
      <protection/>
    </xf>
    <xf numFmtId="0" fontId="3" fillId="8" borderId="14" xfId="61" applyNumberFormat="1" applyFont="1" applyFill="1" applyBorder="1" applyAlignment="1" applyProtection="1">
      <alignment horizontal="center" vertical="center"/>
      <protection/>
    </xf>
    <xf numFmtId="0" fontId="3" fillId="8" borderId="19" xfId="61" applyNumberFormat="1" applyFont="1" applyFill="1" applyBorder="1" applyAlignment="1" applyProtection="1">
      <alignment horizontal="center" vertical="center" wrapText="1"/>
      <protection/>
    </xf>
    <xf numFmtId="0" fontId="3" fillId="8" borderId="14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61" applyFont="1" applyAlignment="1">
      <alignment horizontal="right" vertical="center" wrapText="1"/>
      <protection/>
    </xf>
    <xf numFmtId="0" fontId="2" fillId="0" borderId="19" xfId="61" applyFont="1" applyBorder="1" applyAlignment="1">
      <alignment horizontal="left" vertical="center" wrapText="1"/>
      <protection/>
    </xf>
    <xf numFmtId="0" fontId="3" fillId="0" borderId="19" xfId="61" applyNumberFormat="1" applyFont="1" applyFill="1" applyBorder="1" applyAlignment="1" applyProtection="1">
      <alignment horizontal="right" vertical="center"/>
      <protection/>
    </xf>
    <xf numFmtId="0" fontId="3" fillId="8" borderId="0" xfId="61" applyFont="1" applyFill="1" applyAlignment="1">
      <alignment vertical="center"/>
      <protection/>
    </xf>
    <xf numFmtId="0" fontId="3" fillId="8" borderId="11" xfId="61" applyNumberFormat="1" applyFont="1" applyFill="1" applyBorder="1" applyAlignment="1" applyProtection="1">
      <alignment horizontal="center" vertical="center"/>
      <protection/>
    </xf>
    <xf numFmtId="0" fontId="2" fillId="8" borderId="15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0" fontId="2" fillId="8" borderId="22" xfId="61" applyFont="1" applyFill="1" applyBorder="1" applyAlignment="1" applyProtection="1">
      <alignment horizontal="center" vertical="center" wrapText="1"/>
      <protection locked="0"/>
    </xf>
    <xf numFmtId="0" fontId="2" fillId="8" borderId="18" xfId="61" applyFont="1" applyFill="1" applyBorder="1" applyAlignment="1">
      <alignment horizontal="center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176" fontId="2" fillId="0" borderId="10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Alignment="1">
      <alignment horizontal="centerContinuous" vertical="center"/>
      <protection/>
    </xf>
    <xf numFmtId="0" fontId="2" fillId="0" borderId="0" xfId="76">
      <alignment vertical="center"/>
      <protection/>
    </xf>
    <xf numFmtId="0" fontId="3" fillId="0" borderId="0" xfId="76" applyFont="1" applyAlignment="1">
      <alignment horizontal="right" vertical="center" wrapText="1"/>
      <protection/>
    </xf>
    <xf numFmtId="0" fontId="7" fillId="0" borderId="0" xfId="76" applyNumberFormat="1" applyFont="1" applyFill="1" applyAlignment="1" applyProtection="1">
      <alignment horizontal="center" vertical="center" wrapText="1"/>
      <protection/>
    </xf>
    <xf numFmtId="0" fontId="3" fillId="0" borderId="0" xfId="76" applyFont="1" applyAlignment="1">
      <alignment horizontal="left" vertical="center" wrapText="1"/>
      <protection/>
    </xf>
    <xf numFmtId="0" fontId="3" fillId="8" borderId="10" xfId="76" applyFont="1" applyFill="1" applyBorder="1" applyAlignment="1">
      <alignment horizontal="center" vertical="center" wrapText="1"/>
      <protection/>
    </xf>
    <xf numFmtId="49" fontId="3" fillId="8" borderId="10" xfId="76" applyNumberFormat="1" applyFont="1" applyFill="1" applyBorder="1" applyAlignment="1" applyProtection="1">
      <alignment horizontal="center" vertical="center" wrapText="1"/>
      <protection/>
    </xf>
    <xf numFmtId="0" fontId="3" fillId="8" borderId="10" xfId="76" applyNumberFormat="1" applyFont="1" applyFill="1" applyBorder="1" applyAlignment="1" applyProtection="1">
      <alignment horizontal="center" vertical="center" wrapText="1"/>
      <protection/>
    </xf>
    <xf numFmtId="0" fontId="3" fillId="18" borderId="10" xfId="61" applyNumberFormat="1" applyFont="1" applyFill="1" applyBorder="1" applyAlignment="1" applyProtection="1">
      <alignment horizontal="center" vertical="center"/>
      <protection/>
    </xf>
    <xf numFmtId="0" fontId="3" fillId="18" borderId="10" xfId="61" applyNumberFormat="1" applyFont="1" applyFill="1" applyBorder="1" applyAlignment="1" applyProtection="1">
      <alignment horizontal="center" vertical="center" wrapText="1"/>
      <protection/>
    </xf>
    <xf numFmtId="0" fontId="3" fillId="18" borderId="17" xfId="76" applyFont="1" applyFill="1" applyBorder="1" applyAlignment="1">
      <alignment horizontal="center" vertical="center" wrapText="1"/>
      <protection/>
    </xf>
    <xf numFmtId="0" fontId="2" fillId="0" borderId="10" xfId="76" applyFill="1" applyBorder="1" applyAlignment="1">
      <alignment horizontal="center" vertical="center"/>
      <protection/>
    </xf>
    <xf numFmtId="49" fontId="2" fillId="0" borderId="10" xfId="76" applyNumberFormat="1" applyFill="1" applyBorder="1" applyAlignment="1">
      <alignment horizontal="center" vertical="center"/>
      <protection/>
    </xf>
    <xf numFmtId="0" fontId="3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6" applyNumberFormat="1" applyFont="1" applyFill="1" applyBorder="1" applyAlignment="1" applyProtection="1">
      <alignment horizontal="center" vertical="center"/>
      <protection locked="0"/>
    </xf>
    <xf numFmtId="176" fontId="3" fillId="0" borderId="10" xfId="76" applyNumberFormat="1" applyFont="1" applyFill="1" applyBorder="1" applyAlignment="1" applyProtection="1">
      <alignment horizontal="right" vertical="center" wrapText="1"/>
      <protection/>
    </xf>
    <xf numFmtId="179" fontId="8" fillId="0" borderId="10" xfId="0" applyNumberFormat="1" applyFont="1" applyBorder="1" applyAlignment="1">
      <alignment horizontal="center" vertical="center" wrapText="1"/>
    </xf>
    <xf numFmtId="0" fontId="3" fillId="0" borderId="0" xfId="76" applyFont="1" applyFill="1" applyAlignment="1">
      <alignment horizontal="centerContinuous" vertical="center"/>
      <protection/>
    </xf>
    <xf numFmtId="0" fontId="3" fillId="0" borderId="0" xfId="76" applyFont="1" applyAlignment="1">
      <alignment horizontal="centerContinuous" vertical="center"/>
      <protection/>
    </xf>
    <xf numFmtId="0" fontId="3" fillId="0" borderId="0" xfId="76" applyNumberFormat="1" applyFont="1" applyFill="1" applyAlignment="1" applyProtection="1">
      <alignment vertical="center" wrapText="1"/>
      <protection/>
    </xf>
    <xf numFmtId="0" fontId="3" fillId="0" borderId="0" xfId="76" applyNumberFormat="1" applyFont="1" applyFill="1" applyAlignment="1" applyProtection="1">
      <alignment horizontal="right" vertical="center"/>
      <protection/>
    </xf>
    <xf numFmtId="0" fontId="3" fillId="0" borderId="0" xfId="76" applyFont="1" applyBorder="1" applyAlignment="1">
      <alignment horizontal="left" vertical="center" wrapText="1"/>
      <protection/>
    </xf>
    <xf numFmtId="0" fontId="3" fillId="0" borderId="19" xfId="76" applyFont="1" applyBorder="1" applyAlignment="1">
      <alignment horizontal="left" vertical="center" wrapText="1"/>
      <protection/>
    </xf>
    <xf numFmtId="0" fontId="3" fillId="0" borderId="19" xfId="76" applyNumberFormat="1" applyFont="1" applyFill="1" applyBorder="1" applyAlignment="1" applyProtection="1">
      <alignment wrapText="1"/>
      <protection/>
    </xf>
    <xf numFmtId="0" fontId="3" fillId="0" borderId="19" xfId="76" applyNumberFormat="1" applyFont="1" applyFill="1" applyBorder="1" applyAlignment="1" applyProtection="1">
      <alignment horizontal="right" vertical="center" wrapText="1"/>
      <protection/>
    </xf>
    <xf numFmtId="0" fontId="3" fillId="8" borderId="13" xfId="76" applyFont="1" applyFill="1" applyBorder="1" applyAlignment="1">
      <alignment horizontal="center" vertical="center" wrapText="1"/>
      <protection/>
    </xf>
    <xf numFmtId="0" fontId="3" fillId="8" borderId="17" xfId="76" applyFont="1" applyFill="1" applyBorder="1" applyAlignment="1">
      <alignment horizontal="center" vertical="center" wrapText="1"/>
      <protection/>
    </xf>
    <xf numFmtId="176" fontId="3" fillId="0" borderId="10" xfId="76" applyNumberFormat="1" applyFont="1" applyFill="1" applyBorder="1" applyAlignment="1" applyProtection="1">
      <alignment horizontal="right" vertical="center" wrapText="1"/>
      <protection locked="0"/>
    </xf>
    <xf numFmtId="176" fontId="3" fillId="0" borderId="9" xfId="76" applyNumberFormat="1" applyFont="1" applyFill="1" applyBorder="1" applyAlignment="1" applyProtection="1">
      <alignment horizontal="right" vertical="center" wrapText="1"/>
      <protection locked="0"/>
    </xf>
    <xf numFmtId="176" fontId="2" fillId="0" borderId="14" xfId="76" applyNumberFormat="1" applyFont="1" applyFill="1" applyBorder="1" applyAlignment="1" applyProtection="1">
      <alignment horizontal="right" vertical="center" wrapText="1"/>
      <protection locked="0"/>
    </xf>
    <xf numFmtId="180" fontId="3" fillId="0" borderId="0" xfId="76" applyNumberFormat="1" applyFont="1" applyFill="1" applyAlignment="1" applyProtection="1">
      <alignment horizontal="centerContinuous" vertical="center"/>
      <protection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5" applyFont="1" applyFill="1" applyAlignment="1">
      <alignment horizontal="center" vertical="center"/>
      <protection/>
    </xf>
    <xf numFmtId="0" fontId="0" fillId="0" borderId="19" xfId="0" applyBorder="1" applyAlignment="1">
      <alignment horizontal="center"/>
    </xf>
    <xf numFmtId="0" fontId="2" fillId="0" borderId="0" xfId="53" applyFill="1">
      <alignment vertic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Continuous" vertical="center"/>
      <protection/>
    </xf>
    <xf numFmtId="0" fontId="2" fillId="0" borderId="0" xfId="53">
      <alignment vertical="center"/>
      <protection/>
    </xf>
    <xf numFmtId="0" fontId="7" fillId="0" borderId="0" xfId="53" applyNumberFormat="1" applyFont="1" applyFill="1" applyAlignment="1" applyProtection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8" borderId="10" xfId="53" applyFont="1" applyFill="1" applyBorder="1" applyAlignment="1">
      <alignment horizontal="center" vertical="center" wrapText="1"/>
      <protection/>
    </xf>
    <xf numFmtId="0" fontId="3" fillId="8" borderId="10" xfId="53" applyNumberFormat="1" applyFont="1" applyFill="1" applyBorder="1" applyAlignment="1" applyProtection="1">
      <alignment horizontal="center" vertical="center" wrapText="1"/>
      <protection/>
    </xf>
    <xf numFmtId="0" fontId="3" fillId="8" borderId="10" xfId="53" applyNumberFormat="1" applyFont="1" applyFill="1" applyBorder="1" applyAlignment="1" applyProtection="1">
      <alignment horizontal="center" vertical="center"/>
      <protection/>
    </xf>
    <xf numFmtId="49" fontId="3" fillId="0" borderId="9" xfId="53" applyNumberFormat="1" applyFont="1" applyFill="1" applyBorder="1" applyAlignment="1" applyProtection="1">
      <alignment horizontal="center" vertical="center" wrapText="1"/>
      <protection/>
    </xf>
    <xf numFmtId="176" fontId="2" fillId="0" borderId="10" xfId="53" applyNumberFormat="1" applyFill="1" applyBorder="1" applyAlignment="1">
      <alignment horizontal="right" vertical="center" wrapText="1"/>
      <protection/>
    </xf>
    <xf numFmtId="0" fontId="3" fillId="0" borderId="10" xfId="55" applyNumberFormat="1" applyFont="1" applyFill="1" applyBorder="1" applyAlignment="1">
      <alignment horizontal="center" vertical="center" wrapText="1"/>
      <protection/>
    </xf>
    <xf numFmtId="176" fontId="2" fillId="0" borderId="10" xfId="53" applyNumberFormat="1" applyFill="1" applyBorder="1" applyAlignment="1" applyProtection="1">
      <alignment horizontal="right" vertical="center" wrapText="1"/>
      <protection locked="0"/>
    </xf>
    <xf numFmtId="0" fontId="3" fillId="0" borderId="19" xfId="53" applyNumberFormat="1" applyFont="1" applyFill="1" applyBorder="1" applyAlignment="1" applyProtection="1">
      <alignment horizontal="right" vertical="center"/>
      <protection/>
    </xf>
    <xf numFmtId="180" fontId="3" fillId="0" borderId="0" xfId="53" applyNumberFormat="1" applyFont="1" applyFill="1" applyAlignment="1" applyProtection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71" applyFont="1" applyFill="1" applyAlignment="1">
      <alignment horizontal="centerContinuous" vertical="center"/>
      <protection/>
    </xf>
    <xf numFmtId="0" fontId="3" fillId="0" borderId="0" xfId="71" applyFont="1" applyAlignment="1">
      <alignment horizontal="centerContinuous" vertical="center"/>
      <protection/>
    </xf>
    <xf numFmtId="0" fontId="3" fillId="0" borderId="0" xfId="71" applyFont="1" applyAlignment="1">
      <alignment horizontal="right" vertical="center" wrapText="1"/>
      <protection/>
    </xf>
    <xf numFmtId="0" fontId="7" fillId="0" borderId="0" xfId="71" applyNumberFormat="1" applyFont="1" applyFill="1" applyAlignment="1" applyProtection="1">
      <alignment horizontal="center" vertical="center"/>
      <protection/>
    </xf>
    <xf numFmtId="0" fontId="3" fillId="0" borderId="0" xfId="71" applyFont="1" applyAlignment="1">
      <alignment horizontal="left" vertical="center" wrapText="1"/>
      <protection/>
    </xf>
    <xf numFmtId="0" fontId="3" fillId="8" borderId="10" xfId="71" applyFont="1" applyFill="1" applyBorder="1" applyAlignment="1">
      <alignment horizontal="center" vertical="center" wrapText="1"/>
      <protection/>
    </xf>
    <xf numFmtId="0" fontId="3" fillId="8" borderId="10" xfId="71" applyNumberFormat="1" applyFont="1" applyFill="1" applyBorder="1" applyAlignment="1" applyProtection="1">
      <alignment horizontal="center" vertical="center" wrapText="1"/>
      <protection/>
    </xf>
    <xf numFmtId="49" fontId="3" fillId="0" borderId="10" xfId="39" applyNumberFormat="1" applyFont="1" applyFill="1" applyBorder="1" applyAlignment="1" applyProtection="1">
      <alignment horizontal="left" vertical="center" wrapText="1"/>
      <protection/>
    </xf>
    <xf numFmtId="176" fontId="3" fillId="0" borderId="10" xfId="71" applyNumberFormat="1" applyFont="1" applyFill="1" applyBorder="1" applyAlignment="1" applyProtection="1">
      <alignment horizontal="right" vertical="center" wrapText="1"/>
      <protection/>
    </xf>
    <xf numFmtId="181" fontId="3" fillId="0" borderId="0" xfId="71" applyNumberFormat="1" applyFont="1" applyFill="1" applyAlignment="1" applyProtection="1">
      <alignment horizontal="centerContinuous" vertical="center"/>
      <protection/>
    </xf>
    <xf numFmtId="176" fontId="3" fillId="0" borderId="10" xfId="7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71" applyNumberFormat="1" applyFont="1" applyFill="1" applyAlignment="1" applyProtection="1">
      <alignment horizontal="right" vertical="center" wrapText="1"/>
      <protection/>
    </xf>
    <xf numFmtId="0" fontId="3" fillId="0" borderId="19" xfId="71" applyNumberFormat="1" applyFont="1" applyFill="1" applyBorder="1" applyAlignment="1" applyProtection="1">
      <alignment horizontal="right" vertical="center" wrapText="1"/>
      <protection/>
    </xf>
    <xf numFmtId="0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0" fontId="3" fillId="0" borderId="0" xfId="39" applyFont="1" applyAlignment="1">
      <alignment horizontal="centerContinuous" vertical="center"/>
      <protection/>
    </xf>
    <xf numFmtId="0" fontId="2" fillId="0" borderId="0" xfId="39">
      <alignment vertical="center"/>
      <protection/>
    </xf>
    <xf numFmtId="0" fontId="3" fillId="0" borderId="0" xfId="39" applyFont="1" applyAlignment="1">
      <alignment horizontal="right" vertical="center" wrapText="1"/>
      <protection/>
    </xf>
    <xf numFmtId="0" fontId="7" fillId="0" borderId="0" xfId="39" applyNumberFormat="1" applyFont="1" applyFill="1" applyAlignment="1" applyProtection="1">
      <alignment horizontal="center" vertical="center" wrapText="1"/>
      <protection/>
    </xf>
    <xf numFmtId="0" fontId="3" fillId="0" borderId="0" xfId="39" applyFont="1" applyAlignment="1">
      <alignment horizontal="left" vertical="center" wrapText="1"/>
      <protection/>
    </xf>
    <xf numFmtId="0" fontId="3" fillId="8" borderId="10" xfId="39" applyFont="1" applyFill="1" applyBorder="1" applyAlignment="1">
      <alignment horizontal="center" vertical="center" wrapText="1"/>
      <protection/>
    </xf>
    <xf numFmtId="0" fontId="3" fillId="8" borderId="10" xfId="39" applyNumberFormat="1" applyFont="1" applyFill="1" applyBorder="1" applyAlignment="1" applyProtection="1">
      <alignment horizontal="center" vertical="center" wrapText="1"/>
      <protection/>
    </xf>
    <xf numFmtId="0" fontId="3" fillId="8" borderId="10" xfId="39" applyNumberFormat="1" applyFont="1" applyFill="1" applyBorder="1" applyAlignment="1" applyProtection="1">
      <alignment horizontal="center" vertical="center"/>
      <protection/>
    </xf>
    <xf numFmtId="49" fontId="8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  <protection locked="0"/>
    </xf>
    <xf numFmtId="176" fontId="3" fillId="0" borderId="10" xfId="39" applyNumberFormat="1" applyFont="1" applyFill="1" applyBorder="1" applyAlignment="1" applyProtection="1">
      <alignment horizontal="right" vertical="center" wrapText="1"/>
      <protection/>
    </xf>
    <xf numFmtId="178" fontId="3" fillId="0" borderId="10" xfId="39" applyNumberFormat="1" applyFont="1" applyFill="1" applyBorder="1" applyAlignment="1" applyProtection="1">
      <alignment horizontal="right" vertical="center" wrapText="1"/>
      <protection/>
    </xf>
    <xf numFmtId="0" fontId="10" fillId="0" borderId="20" xfId="0" applyFont="1" applyBorder="1" applyAlignment="1">
      <alignment horizontal="center" vertical="center" wrapText="1"/>
    </xf>
    <xf numFmtId="178" fontId="3" fillId="0" borderId="10" xfId="39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39" applyFont="1" applyFill="1" applyAlignment="1">
      <alignment horizontal="centerContinuous" vertical="center"/>
      <protection/>
    </xf>
    <xf numFmtId="180" fontId="3" fillId="0" borderId="0" xfId="39" applyNumberFormat="1" applyFont="1" applyFill="1" applyAlignment="1">
      <alignment horizontal="centerContinuous" vertical="center"/>
      <protection/>
    </xf>
    <xf numFmtId="0" fontId="2" fillId="8" borderId="10" xfId="84" applyFont="1" applyFill="1" applyBorder="1" applyAlignment="1">
      <alignment horizontal="center" vertical="center" wrapText="1"/>
      <protection/>
    </xf>
    <xf numFmtId="178" fontId="2" fillId="0" borderId="10" xfId="39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39" applyFill="1">
      <alignment vertical="center"/>
      <protection/>
    </xf>
    <xf numFmtId="0" fontId="2" fillId="8" borderId="13" xfId="84" applyFont="1" applyFill="1" applyBorder="1" applyAlignment="1">
      <alignment horizontal="center" vertical="center" wrapText="1"/>
      <protection/>
    </xf>
    <xf numFmtId="0" fontId="2" fillId="8" borderId="12" xfId="84" applyFont="1" applyFill="1" applyBorder="1" applyAlignment="1">
      <alignment horizontal="center" vertical="center" wrapText="1"/>
      <protection/>
    </xf>
    <xf numFmtId="0" fontId="2" fillId="8" borderId="17" xfId="84" applyFont="1" applyFill="1" applyBorder="1" applyAlignment="1">
      <alignment horizontal="center" vertical="center" wrapText="1"/>
      <protection/>
    </xf>
    <xf numFmtId="0" fontId="8" fillId="0" borderId="20" xfId="0" applyFont="1" applyFill="1" applyBorder="1" applyAlignment="1">
      <alignment horizontal="center" vertical="center" wrapText="1"/>
    </xf>
    <xf numFmtId="0" fontId="3" fillId="0" borderId="0" xfId="39" applyNumberFormat="1" applyFont="1" applyFill="1" applyAlignment="1" applyProtection="1">
      <alignment horizontal="right" vertical="center" wrapText="1"/>
      <protection/>
    </xf>
    <xf numFmtId="0" fontId="3" fillId="0" borderId="0" xfId="39" applyNumberFormat="1" applyFont="1" applyFill="1" applyAlignment="1" applyProtection="1">
      <alignment vertical="center" wrapText="1"/>
      <protection/>
    </xf>
    <xf numFmtId="0" fontId="3" fillId="0" borderId="19" xfId="39" applyNumberFormat="1" applyFont="1" applyFill="1" applyBorder="1" applyAlignment="1" applyProtection="1">
      <alignment horizontal="right" vertical="center" wrapText="1"/>
      <protection/>
    </xf>
    <xf numFmtId="0" fontId="3" fillId="0" borderId="0" xfId="39" applyNumberFormat="1" applyFont="1" applyFill="1" applyAlignment="1" applyProtection="1">
      <alignment horizontal="center" wrapText="1"/>
      <protection/>
    </xf>
    <xf numFmtId="178" fontId="3" fillId="0" borderId="0" xfId="39" applyNumberFormat="1" applyFont="1" applyFill="1" applyAlignment="1">
      <alignment horizontal="right" vertical="center"/>
      <protection/>
    </xf>
    <xf numFmtId="0" fontId="3" fillId="8" borderId="0" xfId="74" applyFont="1" applyFill="1" applyAlignment="1">
      <alignment vertical="center"/>
      <protection/>
    </xf>
    <xf numFmtId="0" fontId="2" fillId="0" borderId="0" xfId="74" applyFill="1" applyAlignment="1">
      <alignment vertical="center"/>
      <protection/>
    </xf>
    <xf numFmtId="182" fontId="3" fillId="8" borderId="0" xfId="74" applyNumberFormat="1" applyFont="1" applyFill="1" applyAlignment="1">
      <alignment horizontal="center" vertical="center"/>
      <protection/>
    </xf>
    <xf numFmtId="183" fontId="3" fillId="8" borderId="0" xfId="74" applyNumberFormat="1" applyFont="1" applyFill="1" applyAlignment="1">
      <alignment horizontal="center" vertical="center"/>
      <protection/>
    </xf>
    <xf numFmtId="0" fontId="3" fillId="8" borderId="0" xfId="74" applyFont="1" applyFill="1" applyAlignment="1">
      <alignment horizontal="left" vertical="center"/>
      <protection/>
    </xf>
    <xf numFmtId="179" fontId="3" fillId="8" borderId="0" xfId="74" applyNumberFormat="1" applyFont="1" applyFill="1" applyAlignment="1">
      <alignment horizontal="center" vertical="center"/>
      <protection/>
    </xf>
    <xf numFmtId="0" fontId="3" fillId="8" borderId="0" xfId="74" applyFont="1" applyFill="1" applyAlignment="1">
      <alignment horizontal="center" vertical="center"/>
      <protection/>
    </xf>
    <xf numFmtId="0" fontId="2" fillId="0" borderId="0" xfId="74">
      <alignment vertical="center"/>
      <protection/>
    </xf>
    <xf numFmtId="0" fontId="3" fillId="0" borderId="0" xfId="74" applyFont="1" applyAlignment="1">
      <alignment horizontal="center" vertical="center" wrapText="1"/>
      <protection/>
    </xf>
    <xf numFmtId="0" fontId="7" fillId="0" borderId="0" xfId="74" applyNumberFormat="1" applyFont="1" applyFill="1" applyAlignment="1" applyProtection="1">
      <alignment horizontal="center" vertical="center"/>
      <protection/>
    </xf>
    <xf numFmtId="0" fontId="3" fillId="8" borderId="10" xfId="74" applyFont="1" applyFill="1" applyBorder="1" applyAlignment="1">
      <alignment horizontal="centerContinuous" vertical="center"/>
      <protection/>
    </xf>
    <xf numFmtId="0" fontId="3" fillId="8" borderId="10" xfId="74" applyNumberFormat="1" applyFont="1" applyFill="1" applyBorder="1" applyAlignment="1" applyProtection="1">
      <alignment horizontal="centerContinuous" vertical="center"/>
      <protection/>
    </xf>
    <xf numFmtId="49" fontId="3" fillId="0" borderId="10" xfId="74" applyNumberFormat="1" applyFont="1" applyFill="1" applyBorder="1" applyAlignment="1" applyProtection="1">
      <alignment horizontal="center" vertical="center" wrapText="1"/>
      <protection/>
    </xf>
    <xf numFmtId="0" fontId="3" fillId="0" borderId="10" xfId="74" applyNumberFormat="1" applyFont="1" applyFill="1" applyBorder="1" applyAlignment="1" applyProtection="1">
      <alignment horizontal="center" vertical="center" wrapText="1"/>
      <protection/>
    </xf>
    <xf numFmtId="178" fontId="3" fillId="0" borderId="9" xfId="74" applyNumberFormat="1" applyFont="1" applyFill="1" applyBorder="1" applyAlignment="1" applyProtection="1">
      <alignment horizontal="right" vertical="center" wrapText="1"/>
      <protection/>
    </xf>
    <xf numFmtId="178" fontId="3" fillId="0" borderId="10" xfId="74" applyNumberFormat="1" applyFont="1" applyFill="1" applyBorder="1" applyAlignment="1" applyProtection="1">
      <alignment horizontal="right" vertical="center" wrapText="1"/>
      <protection/>
    </xf>
    <xf numFmtId="182" fontId="3" fillId="0" borderId="0" xfId="74" applyNumberFormat="1" applyFont="1" applyFill="1" applyAlignment="1">
      <alignment horizontal="center" vertical="center"/>
      <protection/>
    </xf>
    <xf numFmtId="183" fontId="3" fillId="0" borderId="0" xfId="74" applyNumberFormat="1" applyFont="1" applyFill="1" applyAlignment="1">
      <alignment horizontal="center" vertical="center"/>
      <protection/>
    </xf>
    <xf numFmtId="0" fontId="3" fillId="0" borderId="0" xfId="74" applyFont="1" applyFill="1" applyAlignment="1">
      <alignment horizontal="left" vertical="center"/>
      <protection/>
    </xf>
    <xf numFmtId="179" fontId="3" fillId="0" borderId="0" xfId="74" applyNumberFormat="1" applyFont="1" applyFill="1" applyAlignment="1">
      <alignment horizontal="center" vertical="center"/>
      <protection/>
    </xf>
    <xf numFmtId="0" fontId="3" fillId="0" borderId="0" xfId="74" applyFont="1" applyFill="1" applyAlignment="1">
      <alignment horizontal="center" vertical="center"/>
      <protection/>
    </xf>
    <xf numFmtId="0" fontId="3" fillId="8" borderId="13" xfId="74" applyNumberFormat="1" applyFont="1" applyFill="1" applyBorder="1" applyAlignment="1" applyProtection="1">
      <alignment horizontal="center" vertical="center" wrapText="1"/>
      <protection/>
    </xf>
    <xf numFmtId="0" fontId="3" fillId="8" borderId="12" xfId="74" applyNumberFormat="1" applyFont="1" applyFill="1" applyBorder="1" applyAlignment="1" applyProtection="1">
      <alignment horizontal="center" vertical="center" wrapText="1"/>
      <protection/>
    </xf>
    <xf numFmtId="0" fontId="3" fillId="8" borderId="17" xfId="74" applyNumberFormat="1" applyFont="1" applyFill="1" applyBorder="1" applyAlignment="1" applyProtection="1">
      <alignment horizontal="center" vertical="center" wrapText="1"/>
      <protection/>
    </xf>
    <xf numFmtId="182" fontId="3" fillId="0" borderId="10" xfId="74" applyNumberFormat="1" applyFont="1" applyFill="1" applyBorder="1" applyAlignment="1">
      <alignment horizontal="center" vertical="center"/>
      <protection/>
    </xf>
    <xf numFmtId="49" fontId="3" fillId="0" borderId="10" xfId="74" applyNumberFormat="1" applyFont="1" applyFill="1" applyBorder="1" applyAlignment="1">
      <alignment horizontal="center" vertical="center"/>
      <protection/>
    </xf>
    <xf numFmtId="0" fontId="3" fillId="0" borderId="10" xfId="74" applyFont="1" applyFill="1" applyBorder="1" applyAlignment="1">
      <alignment horizontal="center" vertical="center"/>
      <protection/>
    </xf>
    <xf numFmtId="179" fontId="3" fillId="0" borderId="10" xfId="74" applyNumberFormat="1" applyFont="1" applyFill="1" applyBorder="1" applyAlignment="1">
      <alignment horizontal="center" vertical="center"/>
      <protection/>
    </xf>
    <xf numFmtId="179" fontId="3" fillId="8" borderId="10" xfId="74" applyNumberFormat="1" applyFont="1" applyFill="1" applyBorder="1" applyAlignment="1">
      <alignment horizontal="center" vertical="center"/>
      <protection/>
    </xf>
    <xf numFmtId="178" fontId="3" fillId="0" borderId="10" xfId="74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74" applyNumberFormat="1" applyFont="1" applyFill="1" applyBorder="1" applyAlignment="1" applyProtection="1">
      <alignment horizontal="center" vertical="center"/>
      <protection/>
    </xf>
    <xf numFmtId="0" fontId="3" fillId="0" borderId="19" xfId="74" applyNumberFormat="1" applyFont="1" applyFill="1" applyBorder="1" applyAlignment="1" applyProtection="1">
      <alignment vertical="center"/>
      <protection/>
    </xf>
    <xf numFmtId="176" fontId="2" fillId="0" borderId="10" xfId="74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74" applyFill="1" applyBorder="1">
      <alignment vertical="center"/>
      <protection/>
    </xf>
    <xf numFmtId="0" fontId="2" fillId="0" borderId="0" xfId="74" applyFill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8" borderId="10" xfId="0" applyNumberFormat="1" applyFont="1" applyFill="1" applyBorder="1" applyAlignment="1" applyProtection="1">
      <alignment horizontal="centerContinuous" vertical="center"/>
      <protection/>
    </xf>
    <xf numFmtId="0" fontId="5" fillId="8" borderId="10" xfId="0" applyNumberFormat="1" applyFont="1" applyFill="1" applyBorder="1" applyAlignment="1" applyProtection="1">
      <alignment horizontal="center" vertical="center" wrapText="1"/>
      <protection/>
    </xf>
    <xf numFmtId="0" fontId="5" fillId="8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77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75" applyFill="1" applyAlignment="1">
      <alignment vertical="center"/>
      <protection/>
    </xf>
    <xf numFmtId="0" fontId="3" fillId="0" borderId="0" xfId="75" applyFont="1" applyAlignment="1">
      <alignment horizontal="center" vertical="center"/>
      <protection/>
    </xf>
    <xf numFmtId="0" fontId="3" fillId="0" borderId="0" xfId="75" applyFont="1" applyAlignment="1">
      <alignment horizontal="centerContinuous" vertical="center"/>
      <protection/>
    </xf>
    <xf numFmtId="0" fontId="2" fillId="0" borderId="0" xfId="75">
      <alignment vertical="center"/>
      <protection/>
    </xf>
    <xf numFmtId="0" fontId="7" fillId="0" borderId="0" xfId="75" applyNumberFormat="1" applyFont="1" applyFill="1" applyAlignment="1" applyProtection="1">
      <alignment horizontal="center" vertical="center"/>
      <protection/>
    </xf>
    <xf numFmtId="0" fontId="3" fillId="8" borderId="13" xfId="75" applyFont="1" applyFill="1" applyBorder="1" applyAlignment="1">
      <alignment horizontal="center" vertical="center" wrapText="1"/>
      <protection/>
    </xf>
    <xf numFmtId="0" fontId="3" fillId="8" borderId="21" xfId="75" applyFont="1" applyFill="1" applyBorder="1" applyAlignment="1">
      <alignment horizontal="center" vertical="center" wrapText="1"/>
      <protection/>
    </xf>
    <xf numFmtId="0" fontId="3" fillId="8" borderId="14" xfId="75" applyNumberFormat="1" applyFont="1" applyFill="1" applyBorder="1" applyAlignment="1" applyProtection="1">
      <alignment horizontal="center" vertical="center" wrapText="1"/>
      <protection/>
    </xf>
    <xf numFmtId="0" fontId="3" fillId="8" borderId="10" xfId="75" applyNumberFormat="1" applyFont="1" applyFill="1" applyBorder="1" applyAlignment="1" applyProtection="1">
      <alignment horizontal="center" vertical="center" wrapText="1"/>
      <protection/>
    </xf>
    <xf numFmtId="0" fontId="3" fillId="8" borderId="10" xfId="75" applyNumberFormat="1" applyFont="1" applyFill="1" applyBorder="1" applyAlignment="1" applyProtection="1">
      <alignment horizontal="center" vertical="center"/>
      <protection/>
    </xf>
    <xf numFmtId="0" fontId="3" fillId="8" borderId="11" xfId="75" applyNumberFormat="1" applyFont="1" applyFill="1" applyBorder="1" applyAlignment="1" applyProtection="1">
      <alignment horizontal="center" vertical="center" wrapText="1"/>
      <protection/>
    </xf>
    <xf numFmtId="49" fontId="3" fillId="0" borderId="9" xfId="75" applyNumberFormat="1" applyFont="1" applyFill="1" applyBorder="1" applyAlignment="1" applyProtection="1">
      <alignment horizontal="center" vertical="center" wrapText="1"/>
      <protection/>
    </xf>
    <xf numFmtId="176" fontId="3" fillId="0" borderId="9" xfId="75" applyNumberFormat="1" applyFont="1" applyFill="1" applyBorder="1" applyAlignment="1" applyProtection="1">
      <alignment horizontal="right" vertical="center" wrapText="1"/>
      <protection/>
    </xf>
    <xf numFmtId="0" fontId="3" fillId="0" borderId="19" xfId="75" applyNumberFormat="1" applyFont="1" applyFill="1" applyBorder="1" applyAlignment="1" applyProtection="1">
      <alignment horizontal="right" vertical="center"/>
      <protection/>
    </xf>
    <xf numFmtId="0" fontId="3" fillId="0" borderId="0" xfId="75" applyFont="1" applyBorder="1" applyAlignment="1">
      <alignment horizontal="center" vertical="center"/>
      <protection/>
    </xf>
    <xf numFmtId="176" fontId="3" fillId="0" borderId="10" xfId="75" applyNumberFormat="1" applyFont="1" applyFill="1" applyBorder="1" applyAlignment="1" applyProtection="1">
      <alignment horizontal="right" vertical="center" wrapText="1"/>
      <protection/>
    </xf>
    <xf numFmtId="0" fontId="3" fillId="0" borderId="0" xfId="75" applyFont="1" applyFill="1" applyBorder="1" applyAlignment="1">
      <alignment horizontal="center" vertical="center"/>
      <protection/>
    </xf>
    <xf numFmtId="0" fontId="3" fillId="0" borderId="0" xfId="75" applyFont="1" applyFill="1" applyAlignment="1">
      <alignment horizontal="centerContinuous" vertical="center"/>
      <protection/>
    </xf>
    <xf numFmtId="0" fontId="0" fillId="0" borderId="19" xfId="0" applyBorder="1" applyAlignment="1">
      <alignment horizontal="right"/>
    </xf>
    <xf numFmtId="0" fontId="3" fillId="0" borderId="0" xfId="73" applyFont="1" applyFill="1" applyAlignment="1">
      <alignment horizontal="centerContinuous" vertical="center"/>
      <protection/>
    </xf>
    <xf numFmtId="0" fontId="3" fillId="0" borderId="0" xfId="73" applyFont="1" applyAlignment="1">
      <alignment horizontal="centerContinuous" vertical="center"/>
      <protection/>
    </xf>
    <xf numFmtId="0" fontId="3" fillId="0" borderId="0" xfId="73" applyFont="1" applyAlignment="1">
      <alignment horizontal="right" vertical="center" wrapText="1"/>
      <protection/>
    </xf>
    <xf numFmtId="0" fontId="7" fillId="0" borderId="0" xfId="73" applyNumberFormat="1" applyFont="1" applyFill="1" applyAlignment="1" applyProtection="1">
      <alignment horizontal="center" vertical="center" wrapText="1"/>
      <protection/>
    </xf>
    <xf numFmtId="0" fontId="3" fillId="0" borderId="0" xfId="73" applyFont="1" applyAlignment="1">
      <alignment horizontal="left" vertical="center" wrapText="1"/>
      <protection/>
    </xf>
    <xf numFmtId="0" fontId="3" fillId="8" borderId="10" xfId="73" applyFont="1" applyFill="1" applyBorder="1" applyAlignment="1">
      <alignment horizontal="center" vertical="center" wrapText="1"/>
      <protection/>
    </xf>
    <xf numFmtId="0" fontId="3" fillId="8" borderId="10" xfId="73" applyNumberFormat="1" applyFont="1" applyFill="1" applyBorder="1" applyAlignment="1" applyProtection="1">
      <alignment horizontal="center" vertical="center" wrapText="1"/>
      <protection/>
    </xf>
    <xf numFmtId="49" fontId="3" fillId="0" borderId="10" xfId="73" applyNumberFormat="1" applyFont="1" applyFill="1" applyBorder="1" applyAlignment="1" applyProtection="1">
      <alignment horizontal="left" vertical="center" wrapText="1"/>
      <protection/>
    </xf>
    <xf numFmtId="49" fontId="3" fillId="0" borderId="10" xfId="73" applyNumberFormat="1" applyFont="1" applyFill="1" applyBorder="1" applyAlignment="1" applyProtection="1">
      <alignment horizontal="center" vertical="center" wrapText="1"/>
      <protection/>
    </xf>
    <xf numFmtId="0" fontId="3" fillId="0" borderId="0" xfId="73" applyNumberFormat="1" applyFont="1" applyFill="1" applyAlignment="1" applyProtection="1">
      <alignment vertical="center" wrapText="1"/>
      <protection/>
    </xf>
    <xf numFmtId="0" fontId="3" fillId="0" borderId="0" xfId="73" applyNumberFormat="1" applyFont="1" applyFill="1" applyAlignment="1" applyProtection="1">
      <alignment horizontal="center" vertical="center" wrapText="1"/>
      <protection/>
    </xf>
    <xf numFmtId="0" fontId="2" fillId="0" borderId="19" xfId="73" applyNumberFormat="1" applyFont="1" applyFill="1" applyBorder="1" applyAlignment="1" applyProtection="1">
      <alignment vertical="center"/>
      <protection/>
    </xf>
    <xf numFmtId="0" fontId="2" fillId="0" borderId="19" xfId="73" applyNumberFormat="1" applyFont="1" applyFill="1" applyBorder="1" applyAlignment="1" applyProtection="1">
      <alignment horizontal="center" vertical="center"/>
      <protection/>
    </xf>
    <xf numFmtId="0" fontId="2" fillId="8" borderId="10" xfId="73" applyNumberFormat="1" applyFont="1" applyFill="1" applyBorder="1" applyAlignment="1" applyProtection="1">
      <alignment horizontal="center" vertical="center"/>
      <protection/>
    </xf>
    <xf numFmtId="0" fontId="3" fillId="18" borderId="10" xfId="0" applyFont="1" applyFill="1" applyBorder="1" applyAlignment="1">
      <alignment horizontal="center" vertical="center"/>
    </xf>
    <xf numFmtId="0" fontId="3" fillId="18" borderId="10" xfId="81" applyNumberFormat="1" applyFont="1" applyFill="1" applyBorder="1" applyAlignment="1" applyProtection="1">
      <alignment horizontal="center" vertical="center" wrapText="1"/>
      <protection/>
    </xf>
    <xf numFmtId="0" fontId="3" fillId="0" borderId="0" xfId="77" applyFont="1" applyAlignment="1">
      <alignment horizontal="center" vertical="center" wrapText="1"/>
      <protection/>
    </xf>
    <xf numFmtId="0" fontId="3" fillId="0" borderId="0" xfId="81" applyFont="1" applyAlignment="1">
      <alignment horizontal="centerContinuous" vertical="center"/>
      <protection/>
    </xf>
    <xf numFmtId="0" fontId="2" fillId="0" borderId="0" xfId="81">
      <alignment vertical="center"/>
      <protection/>
    </xf>
    <xf numFmtId="0" fontId="3" fillId="0" borderId="0" xfId="81" applyFont="1" applyAlignment="1">
      <alignment horizontal="right" vertical="center" wrapText="1"/>
      <protection/>
    </xf>
    <xf numFmtId="0" fontId="7" fillId="0" borderId="0" xfId="81" applyNumberFormat="1" applyFont="1" applyFill="1" applyAlignment="1" applyProtection="1">
      <alignment horizontal="center" vertical="center" wrapText="1"/>
      <protection/>
    </xf>
    <xf numFmtId="0" fontId="3" fillId="0" borderId="19" xfId="81" applyFont="1" applyBorder="1" applyAlignment="1">
      <alignment horizontal="centerContinuous" vertical="center" wrapText="1"/>
      <protection/>
    </xf>
    <xf numFmtId="0" fontId="3" fillId="8" borderId="10" xfId="81" applyFont="1" applyFill="1" applyBorder="1" applyAlignment="1">
      <alignment horizontal="center" vertical="center" wrapText="1"/>
      <protection/>
    </xf>
    <xf numFmtId="0" fontId="3" fillId="8" borderId="10" xfId="81" applyNumberFormat="1" applyFont="1" applyFill="1" applyBorder="1" applyAlignment="1" applyProtection="1">
      <alignment horizontal="center" vertical="center" wrapText="1"/>
      <protection/>
    </xf>
    <xf numFmtId="0" fontId="3" fillId="8" borderId="10" xfId="81" applyNumberFormat="1" applyFont="1" applyFill="1" applyBorder="1" applyAlignment="1" applyProtection="1">
      <alignment horizontal="center" vertical="center"/>
      <protection/>
    </xf>
    <xf numFmtId="176" fontId="3" fillId="8" borderId="10" xfId="20" applyNumberFormat="1" applyFont="1" applyFill="1" applyBorder="1" applyAlignment="1">
      <alignment horizontal="center" vertical="center" wrapText="1"/>
      <protection/>
    </xf>
    <xf numFmtId="49" fontId="3" fillId="0" borderId="10" xfId="81" applyNumberFormat="1" applyFont="1" applyFill="1" applyBorder="1" applyAlignment="1" applyProtection="1">
      <alignment horizontal="center" vertical="center" wrapText="1"/>
      <protection/>
    </xf>
    <xf numFmtId="0" fontId="3" fillId="0" borderId="0" xfId="81" applyFont="1" applyFill="1" applyAlignment="1">
      <alignment horizontal="centerContinuous" vertical="center"/>
      <protection/>
    </xf>
    <xf numFmtId="0" fontId="7" fillId="18" borderId="0" xfId="0" applyFont="1" applyFill="1" applyAlignment="1">
      <alignment vertical="center"/>
    </xf>
    <xf numFmtId="0" fontId="3" fillId="0" borderId="0" xfId="81" applyFont="1" applyAlignment="1">
      <alignment horizontal="left" vertical="center" wrapText="1"/>
      <protection/>
    </xf>
    <xf numFmtId="0" fontId="3" fillId="18" borderId="0" xfId="77" applyFont="1" applyFill="1" applyAlignment="1">
      <alignment horizontal="center" vertical="center" wrapText="1"/>
      <protection/>
    </xf>
    <xf numFmtId="0" fontId="0" fillId="18" borderId="0" xfId="0" applyFill="1" applyAlignment="1">
      <alignment/>
    </xf>
    <xf numFmtId="0" fontId="3" fillId="0" borderId="0" xfId="81" applyNumberFormat="1" applyFont="1" applyFill="1" applyAlignment="1" applyProtection="1">
      <alignment horizontal="right" vertical="center" wrapText="1"/>
      <protection/>
    </xf>
    <xf numFmtId="0" fontId="3" fillId="0" borderId="0" xfId="81" applyNumberFormat="1" applyFont="1" applyFill="1" applyAlignment="1" applyProtection="1">
      <alignment vertical="center" wrapText="1"/>
      <protection/>
    </xf>
    <xf numFmtId="0" fontId="3" fillId="0" borderId="19" xfId="81" applyNumberFormat="1" applyFont="1" applyFill="1" applyBorder="1" applyAlignment="1" applyProtection="1">
      <alignment horizontal="right" vertical="center" wrapText="1"/>
      <protection/>
    </xf>
    <xf numFmtId="0" fontId="3" fillId="0" borderId="0" xfId="81" applyNumberFormat="1" applyFont="1" applyFill="1" applyAlignment="1" applyProtection="1">
      <alignment horizontal="center" wrapText="1"/>
      <protection/>
    </xf>
    <xf numFmtId="178" fontId="3" fillId="0" borderId="0" xfId="81" applyNumberFormat="1" applyFont="1" applyFill="1" applyAlignment="1">
      <alignment horizontal="right" vertical="center"/>
      <protection/>
    </xf>
    <xf numFmtId="0" fontId="3" fillId="0" borderId="19" xfId="0" applyFont="1" applyBorder="1" applyAlignment="1">
      <alignment horizontal="right" vertical="center"/>
    </xf>
    <xf numFmtId="0" fontId="3" fillId="8" borderId="0" xfId="77" applyFont="1" applyFill="1" applyAlignment="1">
      <alignment vertical="center"/>
      <protection/>
    </xf>
    <xf numFmtId="0" fontId="2" fillId="0" borderId="0" xfId="77" applyFill="1" applyAlignment="1">
      <alignment vertical="center"/>
      <protection/>
    </xf>
    <xf numFmtId="49" fontId="3" fillId="8" borderId="0" xfId="77" applyNumberFormat="1" applyFont="1" applyFill="1" applyAlignment="1">
      <alignment horizontal="center" vertical="center"/>
      <protection/>
    </xf>
    <xf numFmtId="0" fontId="3" fillId="8" borderId="0" xfId="77" applyFont="1" applyFill="1" applyAlignment="1">
      <alignment horizontal="left" vertical="center"/>
      <protection/>
    </xf>
    <xf numFmtId="179" fontId="3" fillId="8" borderId="0" xfId="77" applyNumberFormat="1" applyFont="1" applyFill="1" applyAlignment="1">
      <alignment horizontal="center" vertical="center"/>
      <protection/>
    </xf>
    <xf numFmtId="0" fontId="2" fillId="0" borderId="0" xfId="77">
      <alignment vertical="center"/>
      <protection/>
    </xf>
    <xf numFmtId="0" fontId="2" fillId="0" borderId="0" xfId="77" applyFont="1" applyAlignment="1">
      <alignment horizontal="centerContinuous" vertical="center"/>
      <protection/>
    </xf>
    <xf numFmtId="0" fontId="7" fillId="0" borderId="0" xfId="77" applyNumberFormat="1" applyFont="1" applyFill="1" applyAlignment="1" applyProtection="1">
      <alignment horizontal="center" vertical="center"/>
      <protection/>
    </xf>
    <xf numFmtId="0" fontId="3" fillId="8" borderId="13" xfId="77" applyFont="1" applyFill="1" applyBorder="1" applyAlignment="1">
      <alignment horizontal="centerContinuous" vertical="center"/>
      <protection/>
    </xf>
    <xf numFmtId="0" fontId="3" fillId="8" borderId="21" xfId="77" applyFont="1" applyFill="1" applyBorder="1" applyAlignment="1">
      <alignment horizontal="centerContinuous" vertical="center"/>
      <protection/>
    </xf>
    <xf numFmtId="0" fontId="3" fillId="0" borderId="9" xfId="77" applyNumberFormat="1" applyFont="1" applyFill="1" applyBorder="1" applyAlignment="1" applyProtection="1">
      <alignment horizontal="center" vertical="center" wrapText="1"/>
      <protection/>
    </xf>
    <xf numFmtId="0" fontId="3" fillId="8" borderId="10" xfId="77" applyNumberFormat="1" applyFont="1" applyFill="1" applyBorder="1" applyAlignment="1" applyProtection="1">
      <alignment horizontal="center" vertical="center" wrapText="1"/>
      <protection/>
    </xf>
    <xf numFmtId="0" fontId="3" fillId="8" borderId="15" xfId="77" applyFont="1" applyFill="1" applyBorder="1" applyAlignment="1">
      <alignment horizontal="centerContinuous" vertical="center"/>
      <protection/>
    </xf>
    <xf numFmtId="0" fontId="3" fillId="8" borderId="9" xfId="77" applyNumberFormat="1" applyFont="1" applyFill="1" applyBorder="1" applyAlignment="1" applyProtection="1">
      <alignment horizontal="center" vertical="center"/>
      <protection/>
    </xf>
    <xf numFmtId="0" fontId="3" fillId="8" borderId="9" xfId="77" applyNumberFormat="1" applyFont="1" applyFill="1" applyBorder="1" applyAlignment="1" applyProtection="1">
      <alignment horizontal="center" vertical="center" wrapText="1"/>
      <protection/>
    </xf>
    <xf numFmtId="0" fontId="3" fillId="0" borderId="10" xfId="77" applyNumberFormat="1" applyFont="1" applyFill="1" applyBorder="1" applyAlignment="1" applyProtection="1">
      <alignment horizontal="center" vertical="center" wrapText="1"/>
      <protection/>
    </xf>
    <xf numFmtId="0" fontId="3" fillId="8" borderId="19" xfId="77" applyFont="1" applyFill="1" applyBorder="1" applyAlignment="1">
      <alignment horizontal="center" vertical="center" wrapText="1"/>
      <protection/>
    </xf>
    <xf numFmtId="49" fontId="2" fillId="0" borderId="9" xfId="77" applyNumberFormat="1" applyFont="1" applyFill="1" applyBorder="1" applyAlignment="1" applyProtection="1">
      <alignment horizontal="center" vertical="center" wrapText="1"/>
      <protection/>
    </xf>
    <xf numFmtId="178" fontId="3" fillId="0" borderId="10" xfId="77" applyNumberFormat="1" applyFont="1" applyFill="1" applyBorder="1" applyAlignment="1" applyProtection="1">
      <alignment horizontal="right" vertical="center" wrapText="1"/>
      <protection/>
    </xf>
    <xf numFmtId="49" fontId="3" fillId="0" borderId="10" xfId="77" applyNumberFormat="1" applyFont="1" applyFill="1" applyBorder="1" applyAlignment="1">
      <alignment horizontal="center" vertical="center"/>
      <protection/>
    </xf>
    <xf numFmtId="0" fontId="3" fillId="0" borderId="10" xfId="77" applyNumberFormat="1" applyFont="1" applyFill="1" applyBorder="1" applyAlignment="1">
      <alignment horizontal="center" vertical="center"/>
      <protection/>
    </xf>
    <xf numFmtId="179" fontId="3" fillId="0" borderId="10" xfId="77" applyNumberFormat="1" applyFont="1" applyFill="1" applyBorder="1" applyAlignment="1">
      <alignment horizontal="center" vertical="center"/>
      <protection/>
    </xf>
    <xf numFmtId="179" fontId="3" fillId="8" borderId="0" xfId="77" applyNumberFormat="1" applyFont="1" applyFill="1" applyAlignment="1">
      <alignment vertical="center"/>
      <protection/>
    </xf>
    <xf numFmtId="0" fontId="3" fillId="8" borderId="10" xfId="77" applyNumberFormat="1" applyFont="1" applyFill="1" applyBorder="1" applyAlignment="1" applyProtection="1">
      <alignment horizontal="center" vertical="center"/>
      <protection/>
    </xf>
    <xf numFmtId="0" fontId="3" fillId="8" borderId="17" xfId="77" applyNumberFormat="1" applyFont="1" applyFill="1" applyBorder="1" applyAlignment="1" applyProtection="1">
      <alignment horizontal="center" vertical="center" wrapText="1"/>
      <protection/>
    </xf>
    <xf numFmtId="179" fontId="3" fillId="8" borderId="17" xfId="77" applyNumberFormat="1" applyFont="1" applyFill="1" applyBorder="1" applyAlignment="1" applyProtection="1">
      <alignment horizontal="center" vertical="center" wrapText="1"/>
      <protection/>
    </xf>
    <xf numFmtId="0" fontId="3" fillId="8" borderId="13" xfId="77" applyNumberFormat="1" applyFont="1" applyFill="1" applyBorder="1" applyAlignment="1" applyProtection="1">
      <alignment horizontal="center" vertical="center" wrapText="1"/>
      <protection/>
    </xf>
    <xf numFmtId="179" fontId="3" fillId="8" borderId="10" xfId="77" applyNumberFormat="1" applyFont="1" applyFill="1" applyBorder="1" applyAlignment="1" applyProtection="1">
      <alignment horizontal="center" vertical="center" wrapText="1"/>
      <protection/>
    </xf>
    <xf numFmtId="0" fontId="2" fillId="0" borderId="0" xfId="77" applyFont="1" applyAlignment="1">
      <alignment horizontal="right" vertical="center" wrapText="1"/>
      <protection/>
    </xf>
    <xf numFmtId="0" fontId="2" fillId="0" borderId="19" xfId="77" applyFont="1" applyBorder="1" applyAlignment="1">
      <alignment horizontal="left" vertical="center" wrapText="1"/>
      <protection/>
    </xf>
    <xf numFmtId="0" fontId="3" fillId="8" borderId="19" xfId="77" applyNumberFormat="1" applyFont="1" applyFill="1" applyBorder="1" applyAlignment="1" applyProtection="1">
      <alignment horizontal="right" vertical="center"/>
      <protection/>
    </xf>
    <xf numFmtId="0" fontId="2" fillId="8" borderId="11" xfId="77" applyFont="1" applyFill="1" applyBorder="1" applyAlignment="1">
      <alignment horizontal="center" vertical="center" wrapText="1"/>
      <protection/>
    </xf>
    <xf numFmtId="0" fontId="2" fillId="8" borderId="17" xfId="77" applyFont="1" applyFill="1" applyBorder="1" applyAlignment="1">
      <alignment horizontal="center" vertical="center" wrapText="1"/>
      <protection/>
    </xf>
    <xf numFmtId="0" fontId="2" fillId="8" borderId="11" xfId="77" applyFont="1" applyFill="1" applyBorder="1" applyAlignment="1" applyProtection="1">
      <alignment horizontal="center" vertical="center" wrapText="1"/>
      <protection locked="0"/>
    </xf>
    <xf numFmtId="0" fontId="2" fillId="8" borderId="10" xfId="77" applyFont="1" applyFill="1" applyBorder="1" applyAlignment="1">
      <alignment horizontal="center" vertical="center" wrapText="1"/>
      <protection/>
    </xf>
    <xf numFmtId="0" fontId="2" fillId="0" borderId="0" xfId="79" applyFill="1">
      <alignment vertical="center"/>
      <protection/>
    </xf>
    <xf numFmtId="0" fontId="3" fillId="0" borderId="0" xfId="79" applyFont="1" applyAlignment="1">
      <alignment horizontal="centerContinuous" vertical="center"/>
      <protection/>
    </xf>
    <xf numFmtId="0" fontId="2" fillId="0" borderId="0" xfId="79">
      <alignment vertical="center"/>
      <protection/>
    </xf>
    <xf numFmtId="0" fontId="3" fillId="0" borderId="0" xfId="79" applyFont="1" applyAlignment="1">
      <alignment horizontal="right" vertical="center" wrapText="1"/>
      <protection/>
    </xf>
    <xf numFmtId="0" fontId="7" fillId="0" borderId="0" xfId="79" applyNumberFormat="1" applyFont="1" applyFill="1" applyAlignment="1" applyProtection="1">
      <alignment horizontal="center" vertical="center"/>
      <protection/>
    </xf>
    <xf numFmtId="0" fontId="3" fillId="0" borderId="19" xfId="79" applyFont="1" applyBorder="1" applyAlignment="1">
      <alignment horizontal="left" vertical="center" wrapText="1"/>
      <protection/>
    </xf>
    <xf numFmtId="0" fontId="3" fillId="0" borderId="24" xfId="79" applyFont="1" applyFill="1" applyBorder="1" applyAlignment="1">
      <alignment horizontal="center" vertical="center" wrapText="1"/>
      <protection/>
    </xf>
    <xf numFmtId="49" fontId="3" fillId="18" borderId="24" xfId="79" applyNumberFormat="1" applyFont="1" applyFill="1" applyBorder="1" applyAlignment="1" applyProtection="1">
      <alignment horizontal="center" vertical="center" wrapText="1"/>
      <protection/>
    </xf>
    <xf numFmtId="0" fontId="3" fillId="8" borderId="9" xfId="79" applyFont="1" applyFill="1" applyBorder="1" applyAlignment="1">
      <alignment horizontal="center" vertical="center" wrapText="1"/>
      <protection/>
    </xf>
    <xf numFmtId="0" fontId="3" fillId="8" borderId="10" xfId="79" applyNumberFormat="1" applyFont="1" applyFill="1" applyBorder="1" applyAlignment="1" applyProtection="1">
      <alignment horizontal="center" vertical="center" wrapText="1"/>
      <protection/>
    </xf>
    <xf numFmtId="0" fontId="3" fillId="8" borderId="10" xfId="79" applyFont="1" applyFill="1" applyBorder="1" applyAlignment="1">
      <alignment horizontal="center" vertical="center" wrapText="1"/>
      <protection/>
    </xf>
    <xf numFmtId="49" fontId="3" fillId="18" borderId="10" xfId="79" applyNumberFormat="1" applyFont="1" applyFill="1" applyBorder="1" applyAlignment="1" applyProtection="1">
      <alignment horizontal="center" vertical="center" wrapText="1"/>
      <protection/>
    </xf>
    <xf numFmtId="176" fontId="3" fillId="0" borderId="10" xfId="79" applyNumberFormat="1" applyFont="1" applyFill="1" applyBorder="1" applyAlignment="1" applyProtection="1">
      <alignment horizontal="right" vertical="center" wrapText="1"/>
      <protection/>
    </xf>
    <xf numFmtId="49" fontId="3" fillId="0" borderId="10" xfId="79" applyNumberFormat="1" applyFont="1" applyFill="1" applyBorder="1" applyAlignment="1" applyProtection="1">
      <alignment horizontal="center" vertical="center" wrapText="1"/>
      <protection/>
    </xf>
    <xf numFmtId="0" fontId="3" fillId="0" borderId="10" xfId="79" applyFont="1" applyFill="1" applyBorder="1" applyAlignment="1">
      <alignment horizontal="centerContinuous" vertical="center"/>
      <protection/>
    </xf>
    <xf numFmtId="0" fontId="3" fillId="0" borderId="0" xfId="79" applyFont="1" applyAlignment="1">
      <alignment horizontal="right" vertical="top"/>
      <protection/>
    </xf>
    <xf numFmtId="0" fontId="3" fillId="0" borderId="0" xfId="79" applyFont="1" applyAlignment="1">
      <alignment horizontal="center" vertical="center" wrapText="1"/>
      <protection/>
    </xf>
    <xf numFmtId="0" fontId="3" fillId="0" borderId="19" xfId="79" applyNumberFormat="1" applyFont="1" applyFill="1" applyBorder="1" applyAlignment="1" applyProtection="1">
      <alignment horizontal="right" vertical="center"/>
      <protection/>
    </xf>
    <xf numFmtId="0" fontId="3" fillId="8" borderId="16" xfId="79" applyNumberFormat="1" applyFont="1" applyFill="1" applyBorder="1" applyAlignment="1" applyProtection="1">
      <alignment horizontal="center" vertical="center"/>
      <protection/>
    </xf>
    <xf numFmtId="0" fontId="3" fillId="8" borderId="17" xfId="79" applyNumberFormat="1" applyFont="1" applyFill="1" applyBorder="1" applyAlignment="1" applyProtection="1">
      <alignment horizontal="center" vertical="center"/>
      <protection/>
    </xf>
    <xf numFmtId="0" fontId="3" fillId="8" borderId="9" xfId="79" applyNumberFormat="1" applyFont="1" applyFill="1" applyBorder="1" applyAlignment="1" applyProtection="1">
      <alignment horizontal="center" vertical="center"/>
      <protection/>
    </xf>
    <xf numFmtId="0" fontId="3" fillId="8" borderId="10" xfId="79" applyNumberFormat="1" applyFont="1" applyFill="1" applyBorder="1" applyAlignment="1" applyProtection="1">
      <alignment horizontal="center" vertical="center"/>
      <protection/>
    </xf>
    <xf numFmtId="0" fontId="3" fillId="0" borderId="0" xfId="79" applyFont="1" applyFill="1" applyAlignment="1">
      <alignment horizontal="centerContinuous" vertical="center"/>
      <protection/>
    </xf>
    <xf numFmtId="0" fontId="3" fillId="0" borderId="0" xfId="80" applyFont="1" applyAlignment="1">
      <alignment horizontal="centerContinuous" vertical="center"/>
      <protection/>
    </xf>
    <xf numFmtId="0" fontId="2" fillId="0" borderId="0" xfId="80">
      <alignment vertical="center"/>
      <protection/>
    </xf>
    <xf numFmtId="0" fontId="3" fillId="0" borderId="0" xfId="80" applyFont="1" applyAlignment="1">
      <alignment horizontal="right" vertical="center"/>
      <protection/>
    </xf>
    <xf numFmtId="0" fontId="7" fillId="0" borderId="0" xfId="80" applyNumberFormat="1" applyFont="1" applyFill="1" applyAlignment="1" applyProtection="1">
      <alignment horizontal="center" vertical="center"/>
      <protection/>
    </xf>
    <xf numFmtId="0" fontId="3" fillId="0" borderId="19" xfId="80" applyFont="1" applyBorder="1" applyAlignment="1">
      <alignment horizontal="left" vertical="center" wrapText="1"/>
      <protection/>
    </xf>
    <xf numFmtId="0" fontId="3" fillId="0" borderId="0" xfId="80" applyFont="1" applyAlignment="1">
      <alignment horizontal="left" vertical="center" wrapText="1"/>
      <protection/>
    </xf>
    <xf numFmtId="0" fontId="3" fillId="8" borderId="9" xfId="80" applyFont="1" applyFill="1" applyBorder="1" applyAlignment="1">
      <alignment horizontal="center" vertical="center" wrapText="1"/>
      <protection/>
    </xf>
    <xf numFmtId="0" fontId="3" fillId="8" borderId="10" xfId="80" applyNumberFormat="1" applyFont="1" applyFill="1" applyBorder="1" applyAlignment="1" applyProtection="1">
      <alignment horizontal="center" vertical="center" wrapText="1"/>
      <protection/>
    </xf>
    <xf numFmtId="0" fontId="3" fillId="8" borderId="10" xfId="80" applyFont="1" applyFill="1" applyBorder="1" applyAlignment="1">
      <alignment horizontal="center" vertical="center" wrapText="1"/>
      <protection/>
    </xf>
    <xf numFmtId="184" fontId="3" fillId="0" borderId="9" xfId="80" applyNumberFormat="1" applyFont="1" applyFill="1" applyBorder="1" applyAlignment="1" applyProtection="1">
      <alignment horizontal="right" vertical="center" wrapText="1"/>
      <protection/>
    </xf>
    <xf numFmtId="184" fontId="3" fillId="0" borderId="10" xfId="80" applyNumberFormat="1" applyFont="1" applyFill="1" applyBorder="1" applyAlignment="1" applyProtection="1">
      <alignment horizontal="right" vertical="center" wrapText="1"/>
      <protection/>
    </xf>
    <xf numFmtId="184" fontId="3" fillId="0" borderId="14" xfId="80" applyNumberFormat="1" applyFont="1" applyFill="1" applyBorder="1" applyAlignment="1" applyProtection="1">
      <alignment horizontal="right" vertical="center" wrapText="1"/>
      <protection/>
    </xf>
    <xf numFmtId="184" fontId="3" fillId="0" borderId="9" xfId="80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0" borderId="19" xfId="80" applyNumberFormat="1" applyFont="1" applyFill="1" applyBorder="1" applyAlignment="1" applyProtection="1">
      <alignment horizontal="right" vertical="center" wrapText="1"/>
      <protection/>
    </xf>
    <xf numFmtId="0" fontId="3" fillId="8" borderId="17" xfId="80" applyFont="1" applyFill="1" applyBorder="1" applyAlignment="1">
      <alignment horizontal="center" vertical="center" wrapText="1"/>
      <protection/>
    </xf>
    <xf numFmtId="0" fontId="2" fillId="0" borderId="17" xfId="80" applyNumberFormat="1" applyFont="1" applyFill="1" applyBorder="1" applyAlignment="1" applyProtection="1">
      <alignment vertical="center"/>
      <protection/>
    </xf>
    <xf numFmtId="0" fontId="2" fillId="0" borderId="10" xfId="80" applyNumberFormat="1" applyFont="1" applyFill="1" applyBorder="1" applyAlignment="1" applyProtection="1">
      <alignment vertical="center"/>
      <protection/>
    </xf>
    <xf numFmtId="184" fontId="3" fillId="0" borderId="10" xfId="80" applyNumberFormat="1" applyFont="1" applyFill="1" applyBorder="1" applyAlignment="1" applyProtection="1">
      <alignment horizontal="right" vertical="center" wrapText="1"/>
      <protection locked="0"/>
    </xf>
    <xf numFmtId="177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10" xfId="0" applyNumberFormat="1" applyFont="1" applyFill="1" applyBorder="1" applyAlignment="1">
      <alignment horizontal="right" vertical="center" wrapText="1"/>
    </xf>
    <xf numFmtId="0" fontId="3" fillId="0" borderId="10" xfId="83" applyFont="1" applyFill="1" applyBorder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left" vertical="center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常规 4_06一般公共预算基本支出表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4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 2" xfId="78"/>
    <cellStyle name="常规_EA9ADEE351EC4FBE8D6B10FECBD78F3B" xfId="79"/>
    <cellStyle name="常规_F2C9F44EAE6D41698431DB70DDBCF964" xfId="80"/>
    <cellStyle name="常规_FA85956AF29D46888C80C611E9FB4855" xfId="81"/>
    <cellStyle name="常规_FDEBF98641054675A285ACB70D2F65A1" xfId="82"/>
    <cellStyle name="常规_部门收支总表" xfId="83"/>
    <cellStyle name="常规_工资福利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workbookViewId="0" topLeftCell="A1">
      <selection activeCell="B7" sqref="B7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15"/>
      <c r="B1" s="316"/>
      <c r="C1" s="316"/>
      <c r="D1" s="316"/>
      <c r="E1" s="316"/>
      <c r="H1" s="461" t="s">
        <v>0</v>
      </c>
    </row>
    <row r="2" spans="1:8" ht="20.25" customHeight="1">
      <c r="A2" s="318" t="s">
        <v>1</v>
      </c>
      <c r="B2" s="318"/>
      <c r="C2" s="318"/>
      <c r="D2" s="318"/>
      <c r="E2" s="318"/>
      <c r="F2" s="318"/>
      <c r="G2" s="318"/>
      <c r="H2" s="318"/>
    </row>
    <row r="3" spans="1:8" ht="16.5" customHeight="1">
      <c r="A3" s="319" t="s">
        <v>2</v>
      </c>
      <c r="B3" s="319"/>
      <c r="C3" s="319"/>
      <c r="D3" s="320"/>
      <c r="E3" s="320"/>
      <c r="H3" s="321" t="s">
        <v>3</v>
      </c>
    </row>
    <row r="4" spans="1:8" ht="16.5" customHeight="1">
      <c r="A4" s="322" t="s">
        <v>4</v>
      </c>
      <c r="B4" s="322"/>
      <c r="C4" s="324" t="s">
        <v>5</v>
      </c>
      <c r="D4" s="324"/>
      <c r="E4" s="324"/>
      <c r="F4" s="324"/>
      <c r="G4" s="324"/>
      <c r="H4" s="324"/>
    </row>
    <row r="5" spans="1:8" ht="15" customHeight="1">
      <c r="A5" s="323" t="s">
        <v>6</v>
      </c>
      <c r="B5" s="323" t="s">
        <v>7</v>
      </c>
      <c r="C5" s="324" t="s">
        <v>8</v>
      </c>
      <c r="D5" s="323" t="s">
        <v>7</v>
      </c>
      <c r="E5" s="324" t="s">
        <v>9</v>
      </c>
      <c r="F5" s="323" t="s">
        <v>7</v>
      </c>
      <c r="G5" s="324" t="s">
        <v>10</v>
      </c>
      <c r="H5" s="323" t="s">
        <v>7</v>
      </c>
    </row>
    <row r="6" spans="1:8" s="26" customFormat="1" ht="15" customHeight="1">
      <c r="A6" s="325" t="s">
        <v>11</v>
      </c>
      <c r="B6" s="326">
        <f>SUM(B7:B8)</f>
        <v>971.02</v>
      </c>
      <c r="C6" s="325" t="s">
        <v>12</v>
      </c>
      <c r="D6" s="467">
        <f>B28</f>
        <v>971.02</v>
      </c>
      <c r="E6" s="325" t="s">
        <v>13</v>
      </c>
      <c r="F6" s="326">
        <f>SUM(F7:F9)</f>
        <v>941.02</v>
      </c>
      <c r="G6" s="328" t="s">
        <v>14</v>
      </c>
      <c r="H6" s="468">
        <f>F7</f>
        <v>761.9</v>
      </c>
    </row>
    <row r="7" spans="1:8" s="26" customFormat="1" ht="15" customHeight="1">
      <c r="A7" s="325" t="s">
        <v>15</v>
      </c>
      <c r="B7" s="326">
        <f>'2收入总表'!C6</f>
        <v>871.02</v>
      </c>
      <c r="C7" s="328" t="s">
        <v>16</v>
      </c>
      <c r="D7" s="467"/>
      <c r="E7" s="325" t="s">
        <v>17</v>
      </c>
      <c r="F7" s="326">
        <f>'4支出分类（部门预算）'!G9</f>
        <v>761.9</v>
      </c>
      <c r="G7" s="328" t="s">
        <v>18</v>
      </c>
      <c r="H7" s="468">
        <f>F8+F11</f>
        <v>209.12</v>
      </c>
    </row>
    <row r="8" spans="1:8" s="26" customFormat="1" ht="15" customHeight="1">
      <c r="A8" s="325" t="s">
        <v>19</v>
      </c>
      <c r="B8" s="326">
        <f>'2收入总表'!D6</f>
        <v>100</v>
      </c>
      <c r="C8" s="325" t="s">
        <v>20</v>
      </c>
      <c r="D8" s="467"/>
      <c r="E8" s="325" t="s">
        <v>21</v>
      </c>
      <c r="F8" s="326">
        <f>'4支出分类（部门预算）'!H9</f>
        <v>179.12</v>
      </c>
      <c r="G8" s="328" t="s">
        <v>22</v>
      </c>
      <c r="H8" s="468">
        <f>F16</f>
        <v>0</v>
      </c>
    </row>
    <row r="9" spans="1:8" s="26" customFormat="1" ht="15" customHeight="1">
      <c r="A9" s="325" t="s">
        <v>23</v>
      </c>
      <c r="B9" s="326">
        <f>'2收入总表'!E6</f>
        <v>0</v>
      </c>
      <c r="C9" s="325" t="s">
        <v>24</v>
      </c>
      <c r="D9" s="467"/>
      <c r="E9" s="325" t="s">
        <v>25</v>
      </c>
      <c r="F9" s="326">
        <f>'4支出分类（部门预算）'!I9</f>
        <v>0</v>
      </c>
      <c r="G9" s="328" t="s">
        <v>26</v>
      </c>
      <c r="H9" s="468">
        <f>F15</f>
        <v>0</v>
      </c>
    </row>
    <row r="10" spans="1:8" s="26" customFormat="1" ht="15" customHeight="1">
      <c r="A10" s="325" t="s">
        <v>27</v>
      </c>
      <c r="B10" s="326">
        <f>'2收入总表'!F6</f>
        <v>0</v>
      </c>
      <c r="C10" s="325" t="s">
        <v>28</v>
      </c>
      <c r="D10" s="467"/>
      <c r="E10" s="325" t="s">
        <v>29</v>
      </c>
      <c r="F10" s="326">
        <f>SUM(F11:F17)</f>
        <v>30</v>
      </c>
      <c r="G10" s="328" t="s">
        <v>30</v>
      </c>
      <c r="H10" s="468"/>
    </row>
    <row r="11" spans="1:8" s="26" customFormat="1" ht="15" customHeight="1">
      <c r="A11" s="325" t="s">
        <v>31</v>
      </c>
      <c r="B11" s="326">
        <f>'2收入总表'!G6</f>
        <v>0</v>
      </c>
      <c r="C11" s="325" t="s">
        <v>32</v>
      </c>
      <c r="D11" s="467"/>
      <c r="E11" s="469" t="s">
        <v>33</v>
      </c>
      <c r="F11" s="326">
        <f>'4支出分类（部门预算）'!K10</f>
        <v>30</v>
      </c>
      <c r="G11" s="328" t="s">
        <v>34</v>
      </c>
      <c r="H11" s="468"/>
    </row>
    <row r="12" spans="1:8" s="26" customFormat="1" ht="15" customHeight="1">
      <c r="A12" s="325" t="s">
        <v>35</v>
      </c>
      <c r="B12" s="326">
        <f>'2收入总表'!H6</f>
        <v>0</v>
      </c>
      <c r="C12" s="325" t="s">
        <v>36</v>
      </c>
      <c r="D12" s="467"/>
      <c r="E12" s="469" t="s">
        <v>37</v>
      </c>
      <c r="F12" s="326">
        <f>'4支出分类（部门预算）'!L10</f>
        <v>0</v>
      </c>
      <c r="G12" s="328" t="s">
        <v>38</v>
      </c>
      <c r="H12" s="468">
        <f>F12</f>
        <v>0</v>
      </c>
    </row>
    <row r="13" spans="1:8" s="26" customFormat="1" ht="15" customHeight="1">
      <c r="A13" s="325" t="s">
        <v>39</v>
      </c>
      <c r="B13" s="326">
        <f>'2收入总表'!I6</f>
        <v>0</v>
      </c>
      <c r="C13" s="325" t="s">
        <v>40</v>
      </c>
      <c r="D13" s="467"/>
      <c r="E13" s="469" t="s">
        <v>41</v>
      </c>
      <c r="F13" s="326">
        <f>'4支出分类（部门预算）'!M10</f>
        <v>0</v>
      </c>
      <c r="G13" s="328" t="s">
        <v>42</v>
      </c>
      <c r="H13" s="468"/>
    </row>
    <row r="14" spans="1:8" s="26" customFormat="1" ht="15" customHeight="1">
      <c r="A14" s="325" t="s">
        <v>43</v>
      </c>
      <c r="B14" s="326">
        <f>'2收入总表'!J6</f>
        <v>0</v>
      </c>
      <c r="C14" s="325" t="s">
        <v>44</v>
      </c>
      <c r="D14" s="467"/>
      <c r="E14" s="469" t="s">
        <v>45</v>
      </c>
      <c r="F14" s="326">
        <f>'4支出分类（部门预算）'!N10</f>
        <v>0</v>
      </c>
      <c r="G14" s="328" t="s">
        <v>46</v>
      </c>
      <c r="H14" s="468">
        <f>F9</f>
        <v>0</v>
      </c>
    </row>
    <row r="15" spans="1:8" s="26" customFormat="1" ht="15" customHeight="1">
      <c r="A15" s="325"/>
      <c r="B15" s="326"/>
      <c r="C15" s="325" t="s">
        <v>47</v>
      </c>
      <c r="D15" s="467"/>
      <c r="E15" s="469" t="s">
        <v>48</v>
      </c>
      <c r="F15" s="326">
        <f>'4支出分类（部门预算）'!O10</f>
        <v>0</v>
      </c>
      <c r="G15" s="328" t="s">
        <v>49</v>
      </c>
      <c r="H15" s="468">
        <f>F14</f>
        <v>0</v>
      </c>
    </row>
    <row r="16" spans="1:8" s="26" customFormat="1" ht="15" customHeight="1">
      <c r="A16" s="329"/>
      <c r="B16" s="326"/>
      <c r="C16" s="325" t="s">
        <v>50</v>
      </c>
      <c r="D16" s="467"/>
      <c r="E16" s="469" t="s">
        <v>51</v>
      </c>
      <c r="F16" s="326">
        <f>'4支出分类（部门预算）'!P10</f>
        <v>0</v>
      </c>
      <c r="G16" s="328" t="s">
        <v>52</v>
      </c>
      <c r="H16" s="468">
        <f>F13</f>
        <v>0</v>
      </c>
    </row>
    <row r="17" spans="1:8" s="26" customFormat="1" ht="15" customHeight="1">
      <c r="A17" s="325"/>
      <c r="B17" s="326"/>
      <c r="C17" s="325" t="s">
        <v>53</v>
      </c>
      <c r="D17" s="467"/>
      <c r="E17" s="469" t="s">
        <v>54</v>
      </c>
      <c r="F17" s="326">
        <f>'4支出分类（部门预算）'!Q10</f>
        <v>0</v>
      </c>
      <c r="G17" s="328" t="s">
        <v>55</v>
      </c>
      <c r="H17" s="468"/>
    </row>
    <row r="18" spans="1:8" s="26" customFormat="1" ht="15" customHeight="1">
      <c r="A18" s="325"/>
      <c r="B18" s="326"/>
      <c r="C18" s="330" t="s">
        <v>56</v>
      </c>
      <c r="D18" s="467"/>
      <c r="E18" s="325" t="s">
        <v>57</v>
      </c>
      <c r="F18" s="326">
        <f>'4支出分类（部门预算）'!R9</f>
        <v>0</v>
      </c>
      <c r="G18" s="328" t="s">
        <v>58</v>
      </c>
      <c r="H18" s="468"/>
    </row>
    <row r="19" spans="1:8" s="26" customFormat="1" ht="15" customHeight="1">
      <c r="A19" s="329"/>
      <c r="B19" s="326"/>
      <c r="C19" s="330" t="s">
        <v>59</v>
      </c>
      <c r="D19" s="467"/>
      <c r="E19" s="325" t="s">
        <v>60</v>
      </c>
      <c r="F19" s="326">
        <f>'4支出分类（部门预算）'!S9</f>
        <v>0</v>
      </c>
      <c r="G19" s="328" t="s">
        <v>61</v>
      </c>
      <c r="H19" s="468"/>
    </row>
    <row r="20" spans="1:8" s="26" customFormat="1" ht="15" customHeight="1">
      <c r="A20" s="329"/>
      <c r="B20" s="326"/>
      <c r="C20" s="330" t="s">
        <v>62</v>
      </c>
      <c r="D20" s="467"/>
      <c r="E20" s="325" t="s">
        <v>63</v>
      </c>
      <c r="F20" s="326">
        <f>'4支出分类（部门预算）'!T9</f>
        <v>0</v>
      </c>
      <c r="G20" s="328" t="s">
        <v>64</v>
      </c>
      <c r="H20" s="468"/>
    </row>
    <row r="21" spans="1:8" s="26" customFormat="1" ht="15" customHeight="1">
      <c r="A21" s="325"/>
      <c r="B21" s="326"/>
      <c r="C21" s="330" t="s">
        <v>65</v>
      </c>
      <c r="D21" s="467"/>
      <c r="E21" s="325"/>
      <c r="F21" s="326"/>
      <c r="G21" s="328"/>
      <c r="H21" s="468"/>
    </row>
    <row r="22" spans="1:8" s="26" customFormat="1" ht="15" customHeight="1">
      <c r="A22" s="325"/>
      <c r="B22" s="326"/>
      <c r="C22" s="330" t="s">
        <v>66</v>
      </c>
      <c r="D22" s="467"/>
      <c r="E22" s="325"/>
      <c r="F22" s="326"/>
      <c r="G22" s="328"/>
      <c r="H22" s="468"/>
    </row>
    <row r="23" spans="1:8" s="26" customFormat="1" ht="15" customHeight="1">
      <c r="A23" s="325"/>
      <c r="B23" s="326"/>
      <c r="C23" s="330" t="s">
        <v>67</v>
      </c>
      <c r="D23" s="467"/>
      <c r="E23" s="325"/>
      <c r="F23" s="326"/>
      <c r="G23" s="328"/>
      <c r="H23" s="468"/>
    </row>
    <row r="24" spans="1:8" s="26" customFormat="1" ht="15" customHeight="1">
      <c r="A24" s="325"/>
      <c r="B24" s="326"/>
      <c r="C24" s="330" t="s">
        <v>68</v>
      </c>
      <c r="D24" s="467"/>
      <c r="E24" s="325"/>
      <c r="F24" s="326"/>
      <c r="G24" s="328"/>
      <c r="H24" s="468"/>
    </row>
    <row r="25" spans="1:8" s="26" customFormat="1" ht="15" customHeight="1">
      <c r="A25" s="325"/>
      <c r="B25" s="326"/>
      <c r="C25" s="330" t="s">
        <v>69</v>
      </c>
      <c r="D25" s="467"/>
      <c r="E25" s="325"/>
      <c r="F25" s="326"/>
      <c r="G25" s="328"/>
      <c r="H25" s="468"/>
    </row>
    <row r="26" spans="1:8" s="26" customFormat="1" ht="15" customHeight="1">
      <c r="A26" s="331" t="s">
        <v>70</v>
      </c>
      <c r="B26" s="326">
        <f>SUM(B7:B25)</f>
        <v>971.02</v>
      </c>
      <c r="C26" s="331" t="s">
        <v>71</v>
      </c>
      <c r="D26" s="326">
        <f>SUM(D6:D25)</f>
        <v>971.02</v>
      </c>
      <c r="E26" s="331" t="s">
        <v>71</v>
      </c>
      <c r="F26" s="326">
        <f>SUM(F11:F25)+F6</f>
        <v>971.02</v>
      </c>
      <c r="G26" s="470" t="s">
        <v>72</v>
      </c>
      <c r="H26" s="468">
        <f>SUM(H6:H25)</f>
        <v>971.02</v>
      </c>
    </row>
    <row r="27" spans="1:8" s="26" customFormat="1" ht="15" customHeight="1">
      <c r="A27" s="325" t="s">
        <v>73</v>
      </c>
      <c r="B27" s="326">
        <f>'2收入总表'!K6</f>
        <v>0</v>
      </c>
      <c r="C27" s="325"/>
      <c r="D27" s="326"/>
      <c r="E27" s="325"/>
      <c r="F27" s="326"/>
      <c r="G27" s="470"/>
      <c r="H27" s="468"/>
    </row>
    <row r="28" spans="1:8" s="26" customFormat="1" ht="13.5" customHeight="1">
      <c r="A28" s="331" t="s">
        <v>74</v>
      </c>
      <c r="B28" s="326">
        <f>B26+B27</f>
        <v>971.02</v>
      </c>
      <c r="C28" s="331" t="s">
        <v>75</v>
      </c>
      <c r="D28" s="326">
        <f>D26</f>
        <v>971.02</v>
      </c>
      <c r="E28" s="331" t="s">
        <v>75</v>
      </c>
      <c r="F28" s="326">
        <f>F26</f>
        <v>971.02</v>
      </c>
      <c r="G28" s="470" t="s">
        <v>75</v>
      </c>
      <c r="H28" s="468">
        <f>H26</f>
        <v>971.02</v>
      </c>
    </row>
    <row r="29" spans="1:6" ht="14.25" customHeight="1">
      <c r="A29" s="471"/>
      <c r="B29" s="471"/>
      <c r="C29" s="471"/>
      <c r="D29" s="471"/>
      <c r="E29" s="471"/>
      <c r="F29" s="471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7"/>
  <sheetViews>
    <sheetView showGridLines="0" showZeros="0" workbookViewId="0" topLeftCell="A1">
      <selection activeCell="D7" sqref="D7"/>
    </sheetView>
  </sheetViews>
  <sheetFormatPr defaultColWidth="6.875" defaultRowHeight="22.5" customHeight="1"/>
  <cols>
    <col min="1" max="3" width="3.625" style="334" customWidth="1"/>
    <col min="4" max="4" width="22.875" style="334" customWidth="1"/>
    <col min="5" max="5" width="12.125" style="334" customWidth="1"/>
    <col min="6" max="11" width="10.375" style="334" customWidth="1"/>
    <col min="12" max="245" width="6.75390625" style="334" customWidth="1"/>
    <col min="246" max="250" width="6.75390625" style="335" customWidth="1"/>
    <col min="251" max="251" width="6.875" style="336" customWidth="1"/>
    <col min="252" max="16384" width="6.875" style="336" customWidth="1"/>
  </cols>
  <sheetData>
    <row r="1" spans="11:251" ht="22.5" customHeight="1">
      <c r="K1" s="334" t="s">
        <v>192</v>
      </c>
      <c r="IQ1"/>
    </row>
    <row r="2" spans="1:251" ht="22.5" customHeight="1">
      <c r="A2" s="337" t="s">
        <v>193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IQ2"/>
    </row>
    <row r="3" spans="1:251" ht="22.5" customHeight="1">
      <c r="A3" s="6"/>
      <c r="B3" s="6"/>
      <c r="C3" s="6"/>
      <c r="D3" s="6"/>
      <c r="J3" s="346" t="s">
        <v>77</v>
      </c>
      <c r="K3" s="346"/>
      <c r="IQ3"/>
    </row>
    <row r="4" spans="1:251" ht="22.5" customHeight="1">
      <c r="A4" s="338" t="s">
        <v>92</v>
      </c>
      <c r="B4" s="338"/>
      <c r="C4" s="339"/>
      <c r="D4" s="340" t="s">
        <v>93</v>
      </c>
      <c r="E4" s="341" t="s">
        <v>162</v>
      </c>
      <c r="F4" s="342" t="s">
        <v>194</v>
      </c>
      <c r="G4" s="341" t="s">
        <v>195</v>
      </c>
      <c r="H4" s="341" t="s">
        <v>196</v>
      </c>
      <c r="I4" s="341" t="s">
        <v>197</v>
      </c>
      <c r="J4" s="341" t="s">
        <v>198</v>
      </c>
      <c r="K4" s="341" t="s">
        <v>182</v>
      </c>
      <c r="IQ4"/>
    </row>
    <row r="5" spans="1:251" ht="18" customHeight="1">
      <c r="A5" s="341" t="s">
        <v>95</v>
      </c>
      <c r="B5" s="343" t="s">
        <v>96</v>
      </c>
      <c r="C5" s="340" t="s">
        <v>97</v>
      </c>
      <c r="D5" s="340"/>
      <c r="E5" s="341"/>
      <c r="F5" s="342"/>
      <c r="G5" s="341"/>
      <c r="H5" s="341"/>
      <c r="I5" s="341"/>
      <c r="J5" s="341"/>
      <c r="K5" s="341"/>
      <c r="IQ5"/>
    </row>
    <row r="6" spans="1:251" ht="18" customHeight="1">
      <c r="A6" s="341"/>
      <c r="B6" s="343"/>
      <c r="C6" s="340"/>
      <c r="D6" s="340"/>
      <c r="E6" s="341"/>
      <c r="F6" s="342"/>
      <c r="G6" s="341"/>
      <c r="H6" s="341"/>
      <c r="I6" s="341"/>
      <c r="J6" s="341"/>
      <c r="K6" s="341"/>
      <c r="IQ6"/>
    </row>
    <row r="7" spans="1:13" ht="22.5" customHeight="1">
      <c r="A7" s="93"/>
      <c r="B7" s="93"/>
      <c r="C7" s="93"/>
      <c r="D7" s="93"/>
      <c r="E7" s="92">
        <f>E8</f>
        <v>0</v>
      </c>
      <c r="F7" s="92">
        <f aca="true" t="shared" si="0" ref="F7:K7">F8</f>
        <v>0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216"/>
      <c r="M7" s="347"/>
    </row>
    <row r="8" spans="1:13" ht="22.5" customHeight="1">
      <c r="A8" s="93"/>
      <c r="B8" s="93"/>
      <c r="C8" s="93"/>
      <c r="D8" s="93"/>
      <c r="E8" s="92">
        <f>E9+E10</f>
        <v>0</v>
      </c>
      <c r="F8" s="92">
        <f aca="true" t="shared" si="1" ref="F8:K8">F9+F10</f>
        <v>0</v>
      </c>
      <c r="G8" s="92">
        <f t="shared" si="1"/>
        <v>0</v>
      </c>
      <c r="H8" s="92">
        <f t="shared" si="1"/>
        <v>0</v>
      </c>
      <c r="I8" s="92">
        <f t="shared" si="1"/>
        <v>0</v>
      </c>
      <c r="J8" s="92">
        <f t="shared" si="1"/>
        <v>0</v>
      </c>
      <c r="K8" s="92">
        <f t="shared" si="1"/>
        <v>0</v>
      </c>
      <c r="L8" s="216"/>
      <c r="M8" s="347"/>
    </row>
    <row r="9" spans="1:251" s="333" customFormat="1" ht="23.25" customHeight="1">
      <c r="A9" s="344"/>
      <c r="B9" s="344"/>
      <c r="C9" s="344"/>
      <c r="D9" s="344"/>
      <c r="E9" s="345">
        <f>SUM(F9:K9)</f>
        <v>0</v>
      </c>
      <c r="F9" s="345">
        <f>'19一般-个人和家庭（部门预算）'!F9</f>
        <v>0</v>
      </c>
      <c r="G9" s="345">
        <f>'19一般-个人和家庭（部门预算）'!G9</f>
        <v>0</v>
      </c>
      <c r="H9" s="345">
        <f>'19一般-个人和家庭（部门预算）'!H9</f>
        <v>0</v>
      </c>
      <c r="I9" s="345">
        <f>'19一般-个人和家庭（部门预算）'!I9</f>
        <v>0</v>
      </c>
      <c r="J9" s="345">
        <f>'19一般-个人和家庭（部门预算）'!J9</f>
        <v>0</v>
      </c>
      <c r="K9" s="348">
        <f>'19一般-个人和家庭（部门预算）'!K9</f>
        <v>0</v>
      </c>
      <c r="L9" s="216"/>
      <c r="M9" s="349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6"/>
      <c r="FL9" s="216"/>
      <c r="FM9" s="216"/>
      <c r="FN9" s="216"/>
      <c r="FO9" s="216"/>
      <c r="FP9" s="216"/>
      <c r="FQ9" s="216"/>
      <c r="FR9" s="216"/>
      <c r="FS9" s="216"/>
      <c r="FT9" s="216"/>
      <c r="FU9" s="216"/>
      <c r="FV9" s="216"/>
      <c r="FW9" s="216"/>
      <c r="FX9" s="216"/>
      <c r="FY9" s="216"/>
      <c r="FZ9" s="216"/>
      <c r="GA9" s="216"/>
      <c r="GB9" s="216"/>
      <c r="GC9" s="216"/>
      <c r="GD9" s="216"/>
      <c r="GE9" s="216"/>
      <c r="GF9" s="216"/>
      <c r="GG9" s="216"/>
      <c r="GH9" s="216"/>
      <c r="GI9" s="216"/>
      <c r="GJ9" s="216"/>
      <c r="GK9" s="216"/>
      <c r="GL9" s="216"/>
      <c r="GM9" s="216"/>
      <c r="GN9" s="216"/>
      <c r="GO9" s="216"/>
      <c r="GP9" s="216"/>
      <c r="GQ9" s="216"/>
      <c r="GR9" s="216"/>
      <c r="GS9" s="216"/>
      <c r="GT9" s="216"/>
      <c r="GU9" s="216"/>
      <c r="GV9" s="216"/>
      <c r="GW9" s="216"/>
      <c r="GX9" s="216"/>
      <c r="GY9" s="216"/>
      <c r="GZ9" s="216"/>
      <c r="HA9" s="216"/>
      <c r="HB9" s="216"/>
      <c r="HC9" s="216"/>
      <c r="HD9" s="216"/>
      <c r="HE9" s="216"/>
      <c r="HF9" s="216"/>
      <c r="HG9" s="216"/>
      <c r="HH9" s="216"/>
      <c r="HI9" s="216"/>
      <c r="HJ9" s="216"/>
      <c r="HK9" s="216"/>
      <c r="HL9" s="216"/>
      <c r="HM9" s="216"/>
      <c r="HN9" s="216"/>
      <c r="HO9" s="216"/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  <c r="ID9" s="216"/>
      <c r="IE9" s="216"/>
      <c r="IF9" s="216"/>
      <c r="IG9" s="216"/>
      <c r="IH9" s="216"/>
      <c r="II9" s="216"/>
      <c r="IJ9" s="216"/>
      <c r="IK9" s="216"/>
      <c r="IL9" s="350"/>
      <c r="IM9" s="350"/>
      <c r="IN9" s="350"/>
      <c r="IO9" s="350"/>
      <c r="IP9" s="350"/>
      <c r="IQ9" s="26"/>
    </row>
    <row r="10" spans="1:251" ht="27.75" customHeight="1">
      <c r="A10" s="216"/>
      <c r="B10" s="216"/>
      <c r="C10" s="216"/>
      <c r="D10" s="216" t="s">
        <v>199</v>
      </c>
      <c r="E10" s="216"/>
      <c r="F10" s="216"/>
      <c r="G10" s="216"/>
      <c r="H10" s="216"/>
      <c r="I10" s="216"/>
      <c r="J10" s="216"/>
      <c r="K10" s="216"/>
      <c r="L10" s="216"/>
      <c r="IQ10"/>
    </row>
    <row r="11" spans="1:251" ht="22.5" customHeight="1">
      <c r="A11" s="216"/>
      <c r="B11" s="216"/>
      <c r="C11" s="216"/>
      <c r="D11" s="216"/>
      <c r="E11" s="216"/>
      <c r="G11" s="216"/>
      <c r="H11" s="216"/>
      <c r="I11" s="216"/>
      <c r="J11" s="216"/>
      <c r="K11" s="216"/>
      <c r="L11" s="349"/>
      <c r="IQ11"/>
    </row>
    <row r="12" spans="1:251" ht="22.5" customHeight="1">
      <c r="A12" s="216"/>
      <c r="B12" s="216"/>
      <c r="C12" s="216"/>
      <c r="D12" s="216"/>
      <c r="E12" s="216"/>
      <c r="G12" s="216"/>
      <c r="H12" s="216"/>
      <c r="I12" s="216"/>
      <c r="J12" s="216"/>
      <c r="K12" s="216"/>
      <c r="L12" s="347"/>
      <c r="IQ12"/>
    </row>
    <row r="13" spans="1:251" ht="22.5" customHeight="1">
      <c r="A13" s="216"/>
      <c r="B13" s="216"/>
      <c r="C13" s="216"/>
      <c r="D13" s="216"/>
      <c r="E13" s="216"/>
      <c r="G13" s="216"/>
      <c r="H13" s="216"/>
      <c r="I13" s="216"/>
      <c r="J13" s="216"/>
      <c r="K13" s="216"/>
      <c r="L13" s="347"/>
      <c r="IQ13"/>
    </row>
    <row r="14" spans="1:251" ht="22.5" customHeight="1">
      <c r="A14" s="216"/>
      <c r="D14" s="216"/>
      <c r="E14" s="216"/>
      <c r="G14" s="216"/>
      <c r="H14" s="216"/>
      <c r="I14" s="216"/>
      <c r="J14" s="216"/>
      <c r="K14" s="216"/>
      <c r="L14" s="347"/>
      <c r="IQ14"/>
    </row>
    <row r="15" spans="1:251" ht="22.5" customHeight="1">
      <c r="A15" s="216"/>
      <c r="G15" s="216"/>
      <c r="H15" s="216"/>
      <c r="I15" s="216"/>
      <c r="J15" s="216"/>
      <c r="K15" s="216"/>
      <c r="L15" s="347"/>
      <c r="IQ15"/>
    </row>
    <row r="16" spans="7:251" ht="22.5" customHeight="1">
      <c r="G16" s="216"/>
      <c r="H16" s="216"/>
      <c r="I16" s="216"/>
      <c r="J16" s="216"/>
      <c r="K16" s="216"/>
      <c r="L16" s="347"/>
      <c r="IQ16"/>
    </row>
    <row r="17" spans="7:251" ht="22.5" customHeight="1">
      <c r="G17" s="216"/>
      <c r="H17" s="216"/>
      <c r="I17" s="216"/>
      <c r="J17" s="216"/>
      <c r="L17" s="347"/>
      <c r="IQ17"/>
    </row>
    <row r="18" spans="1:251" ht="22.5" customHeight="1">
      <c r="A18"/>
      <c r="B18"/>
      <c r="C18"/>
      <c r="D18"/>
      <c r="E18"/>
      <c r="F18"/>
      <c r="G18" s="216"/>
      <c r="L18" s="347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22.5" customHeight="1">
      <c r="A19"/>
      <c r="B19"/>
      <c r="C19"/>
      <c r="D19"/>
      <c r="E19"/>
      <c r="F19"/>
      <c r="L19" s="347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2.5" customHeight="1">
      <c r="A20"/>
      <c r="B20"/>
      <c r="C20"/>
      <c r="D20"/>
      <c r="E20"/>
      <c r="F20"/>
      <c r="L20" s="347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2.5" customHeight="1">
      <c r="A21"/>
      <c r="B21"/>
      <c r="C21"/>
      <c r="D21"/>
      <c r="E21"/>
      <c r="F21"/>
      <c r="L21" s="347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22.5" customHeight="1">
      <c r="A22"/>
      <c r="B22"/>
      <c r="C22"/>
      <c r="D22"/>
      <c r="E22"/>
      <c r="F22"/>
      <c r="L22" s="347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22.5" customHeight="1">
      <c r="A23"/>
      <c r="B23"/>
      <c r="C23"/>
      <c r="D23"/>
      <c r="E23"/>
      <c r="F23"/>
      <c r="L23" s="347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22.5" customHeight="1">
      <c r="A24"/>
      <c r="B24"/>
      <c r="C24"/>
      <c r="D24"/>
      <c r="E24"/>
      <c r="F24"/>
      <c r="L24" s="347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22.5" customHeight="1">
      <c r="A25"/>
      <c r="B25"/>
      <c r="C25"/>
      <c r="D25"/>
      <c r="E25"/>
      <c r="F25"/>
      <c r="L25" s="34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22.5" customHeight="1">
      <c r="A26"/>
      <c r="B26"/>
      <c r="C26"/>
      <c r="D26"/>
      <c r="E26"/>
      <c r="F26"/>
      <c r="L26" s="34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22.5" customHeight="1">
      <c r="A27"/>
      <c r="B27"/>
      <c r="C27"/>
      <c r="D27"/>
      <c r="E27"/>
      <c r="F27"/>
      <c r="L27" s="34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</sheetData>
  <sheetProtection formatCells="0" formatColumns="0" formatRows="0"/>
  <mergeCells count="15">
    <mergeCell ref="A2:K2"/>
    <mergeCell ref="A3:D3"/>
    <mergeCell ref="J3:K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showZeros="0" workbookViewId="0" topLeftCell="A1">
      <selection activeCell="O21" sqref="O21"/>
    </sheetView>
  </sheetViews>
  <sheetFormatPr defaultColWidth="9.00390625" defaultRowHeight="14.25"/>
  <cols>
    <col min="1" max="3" width="5.875" style="0" customWidth="1"/>
    <col min="4" max="4" width="14.875" style="0" customWidth="1"/>
    <col min="5" max="5" width="10.375" style="0" customWidth="1"/>
  </cols>
  <sheetData>
    <row r="1" ht="14.25" customHeight="1">
      <c r="J1" t="s">
        <v>200</v>
      </c>
    </row>
    <row r="2" spans="1:10" ht="27" customHeight="1">
      <c r="A2" s="67" t="s">
        <v>201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4.25" customHeight="1">
      <c r="A3" s="6"/>
      <c r="B3" s="6"/>
      <c r="C3" s="6"/>
      <c r="D3" s="6"/>
      <c r="I3" s="217" t="s">
        <v>77</v>
      </c>
      <c r="J3" s="217"/>
    </row>
    <row r="4" spans="1:10" ht="33" customHeight="1">
      <c r="A4" s="212" t="s">
        <v>92</v>
      </c>
      <c r="B4" s="212"/>
      <c r="C4" s="212"/>
      <c r="D4" s="72" t="s">
        <v>93</v>
      </c>
      <c r="E4" s="72" t="s">
        <v>111</v>
      </c>
      <c r="F4" s="72"/>
      <c r="G4" s="72"/>
      <c r="H4" s="72"/>
      <c r="I4" s="72"/>
      <c r="J4" s="72"/>
    </row>
    <row r="5" spans="1:10" ht="14.25" customHeight="1">
      <c r="A5" s="72" t="s">
        <v>95</v>
      </c>
      <c r="B5" s="72" t="s">
        <v>96</v>
      </c>
      <c r="C5" s="72" t="s">
        <v>97</v>
      </c>
      <c r="D5" s="72"/>
      <c r="E5" s="72" t="s">
        <v>87</v>
      </c>
      <c r="F5" s="72" t="s">
        <v>202</v>
      </c>
      <c r="G5" s="72" t="s">
        <v>198</v>
      </c>
      <c r="H5" s="72" t="s">
        <v>203</v>
      </c>
      <c r="I5" s="72" t="s">
        <v>194</v>
      </c>
      <c r="J5" s="72" t="s">
        <v>204</v>
      </c>
    </row>
    <row r="6" spans="1:10" ht="32.25" customHeight="1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0" ht="32.25" customHeight="1">
      <c r="A7" s="93"/>
      <c r="B7" s="93"/>
      <c r="C7" s="93"/>
      <c r="D7" s="93"/>
      <c r="E7" s="92">
        <f aca="true" t="shared" si="0" ref="E7:J7">E8</f>
        <v>0</v>
      </c>
      <c r="F7" s="92">
        <f t="shared" si="0"/>
        <v>0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</row>
    <row r="8" spans="1:10" ht="32.25" customHeight="1">
      <c r="A8" s="93"/>
      <c r="B8" s="93"/>
      <c r="C8" s="93"/>
      <c r="D8" s="93"/>
      <c r="E8" s="92">
        <f aca="true" t="shared" si="1" ref="E8:J8">E9</f>
        <v>0</v>
      </c>
      <c r="F8" s="92">
        <f t="shared" si="1"/>
        <v>0</v>
      </c>
      <c r="G8" s="92">
        <f t="shared" si="1"/>
        <v>0</v>
      </c>
      <c r="H8" s="92">
        <f t="shared" si="1"/>
        <v>0</v>
      </c>
      <c r="I8" s="92">
        <f t="shared" si="1"/>
        <v>0</v>
      </c>
      <c r="J8" s="92">
        <f t="shared" si="1"/>
        <v>0</v>
      </c>
    </row>
    <row r="9" spans="1:10" ht="32.25" customHeight="1">
      <c r="A9" s="93"/>
      <c r="B9" s="93"/>
      <c r="C9" s="93"/>
      <c r="D9" s="93"/>
      <c r="E9" s="92">
        <f aca="true" t="shared" si="2" ref="E9:J9">E10+E11</f>
        <v>0</v>
      </c>
      <c r="F9" s="92">
        <f t="shared" si="2"/>
        <v>0</v>
      </c>
      <c r="G9" s="92">
        <f t="shared" si="2"/>
        <v>0</v>
      </c>
      <c r="H9" s="92">
        <f t="shared" si="2"/>
        <v>0</v>
      </c>
      <c r="I9" s="92">
        <f t="shared" si="2"/>
        <v>0</v>
      </c>
      <c r="J9" s="92">
        <f t="shared" si="2"/>
        <v>0</v>
      </c>
    </row>
    <row r="10" spans="1:10" s="26" customFormat="1" ht="24.75" customHeight="1">
      <c r="A10" s="107"/>
      <c r="B10" s="107"/>
      <c r="C10" s="107"/>
      <c r="D10" s="107"/>
      <c r="E10" s="213">
        <f>SUM(F10:J10)</f>
        <v>0</v>
      </c>
      <c r="F10" s="213">
        <f>'20个人家庭(政府预算)'!F9</f>
        <v>0</v>
      </c>
      <c r="G10" s="213">
        <f>'20个人家庭(政府预算)'!G9</f>
        <v>0</v>
      </c>
      <c r="H10" s="213">
        <f>'20个人家庭(政府预算)'!H9</f>
        <v>0</v>
      </c>
      <c r="I10" s="213">
        <f>'20个人家庭(政府预算)'!I9</f>
        <v>0</v>
      </c>
      <c r="J10" s="213">
        <f>'20个人家庭(政府预算)'!J9</f>
        <v>0</v>
      </c>
    </row>
    <row r="11" ht="14.25">
      <c r="D11" s="216" t="s">
        <v>205</v>
      </c>
    </row>
  </sheetData>
  <sheetProtection formatCells="0" formatColumns="0" formatRows="0"/>
  <mergeCells count="15">
    <mergeCell ref="A2:J2"/>
    <mergeCell ref="A3:D3"/>
    <mergeCell ref="I3:J3"/>
    <mergeCell ref="A4:C4"/>
    <mergeCell ref="E4:J4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B8" sqref="B8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15"/>
      <c r="B1" s="316"/>
      <c r="C1" s="316"/>
      <c r="D1" s="316"/>
      <c r="E1" s="316"/>
      <c r="F1" s="317" t="s">
        <v>206</v>
      </c>
    </row>
    <row r="2" spans="1:6" ht="24" customHeight="1">
      <c r="A2" s="318" t="s">
        <v>207</v>
      </c>
      <c r="B2" s="318"/>
      <c r="C2" s="318"/>
      <c r="D2" s="318"/>
      <c r="E2" s="318"/>
      <c r="F2" s="318"/>
    </row>
    <row r="3" spans="1:6" ht="14.25" customHeight="1">
      <c r="A3" s="319"/>
      <c r="B3" s="319"/>
      <c r="C3" s="319"/>
      <c r="D3" s="320"/>
      <c r="E3" s="320"/>
      <c r="F3" s="321" t="s">
        <v>3</v>
      </c>
    </row>
    <row r="4" spans="1:6" ht="17.25" customHeight="1">
      <c r="A4" s="322" t="s">
        <v>4</v>
      </c>
      <c r="B4" s="322"/>
      <c r="C4" s="322" t="s">
        <v>5</v>
      </c>
      <c r="D4" s="322"/>
      <c r="E4" s="322"/>
      <c r="F4" s="322"/>
    </row>
    <row r="5" spans="1:6" ht="17.25" customHeight="1">
      <c r="A5" s="323" t="s">
        <v>6</v>
      </c>
      <c r="B5" s="323" t="s">
        <v>7</v>
      </c>
      <c r="C5" s="324" t="s">
        <v>6</v>
      </c>
      <c r="D5" s="323" t="s">
        <v>78</v>
      </c>
      <c r="E5" s="324" t="s">
        <v>208</v>
      </c>
      <c r="F5" s="323" t="s">
        <v>209</v>
      </c>
    </row>
    <row r="6" spans="1:6" s="26" customFormat="1" ht="15" customHeight="1">
      <c r="A6" s="325" t="s">
        <v>210</v>
      </c>
      <c r="B6" s="326">
        <f>SUM(B7:B8)</f>
        <v>971.02</v>
      </c>
      <c r="C6" s="325" t="s">
        <v>12</v>
      </c>
      <c r="D6" s="214">
        <f>SUM(E6:F6)</f>
        <v>0</v>
      </c>
      <c r="E6" s="327"/>
      <c r="F6" s="327"/>
    </row>
    <row r="7" spans="1:6" s="26" customFormat="1" ht="15" customHeight="1">
      <c r="A7" s="325" t="s">
        <v>211</v>
      </c>
      <c r="B7" s="326">
        <v>871.02</v>
      </c>
      <c r="C7" s="328" t="s">
        <v>16</v>
      </c>
      <c r="D7" s="214">
        <f aca="true" t="shared" si="0" ref="D7:D26">SUM(E7:F7)</f>
        <v>0</v>
      </c>
      <c r="E7" s="327"/>
      <c r="F7" s="327"/>
    </row>
    <row r="8" spans="1:6" s="26" customFormat="1" ht="15" customHeight="1">
      <c r="A8" s="325" t="s">
        <v>19</v>
      </c>
      <c r="B8" s="326">
        <v>100</v>
      </c>
      <c r="C8" s="325" t="s">
        <v>20</v>
      </c>
      <c r="D8" s="214">
        <f t="shared" si="0"/>
        <v>0</v>
      </c>
      <c r="E8" s="327"/>
      <c r="F8" s="327"/>
    </row>
    <row r="9" spans="1:6" s="26" customFormat="1" ht="15" customHeight="1">
      <c r="A9" s="325" t="s">
        <v>212</v>
      </c>
      <c r="B9" s="326">
        <f>'22政府性基金（部门预算）'!E7</f>
        <v>0</v>
      </c>
      <c r="C9" s="325" t="s">
        <v>24</v>
      </c>
      <c r="D9" s="214">
        <f t="shared" si="0"/>
        <v>0</v>
      </c>
      <c r="E9" s="327"/>
      <c r="F9" s="327"/>
    </row>
    <row r="10" spans="1:6" s="26" customFormat="1" ht="15" customHeight="1">
      <c r="A10" s="325"/>
      <c r="B10" s="326"/>
      <c r="C10" s="325" t="s">
        <v>28</v>
      </c>
      <c r="D10" s="214"/>
      <c r="E10" s="327"/>
      <c r="F10" s="327">
        <f>B9</f>
        <v>0</v>
      </c>
    </row>
    <row r="11" spans="1:6" s="26" customFormat="1" ht="15" customHeight="1">
      <c r="A11" s="325"/>
      <c r="B11" s="326"/>
      <c r="C11" s="325" t="s">
        <v>32</v>
      </c>
      <c r="D11" s="214">
        <f aca="true" t="shared" si="1" ref="D11:D16">SUM(E11:F11)</f>
        <v>0</v>
      </c>
      <c r="E11" s="327"/>
      <c r="F11" s="327"/>
    </row>
    <row r="12" spans="1:6" s="26" customFormat="1" ht="15" customHeight="1">
      <c r="A12" s="325"/>
      <c r="B12" s="326"/>
      <c r="C12" s="325" t="s">
        <v>36</v>
      </c>
      <c r="D12" s="214">
        <f t="shared" si="1"/>
        <v>0</v>
      </c>
      <c r="E12" s="327"/>
      <c r="F12" s="327"/>
    </row>
    <row r="13" spans="1:6" s="26" customFormat="1" ht="15" customHeight="1">
      <c r="A13" s="325"/>
      <c r="B13" s="326"/>
      <c r="C13" s="325" t="s">
        <v>40</v>
      </c>
      <c r="D13" s="214">
        <f t="shared" si="1"/>
        <v>0</v>
      </c>
      <c r="E13" s="327"/>
      <c r="F13" s="327"/>
    </row>
    <row r="14" spans="1:6" s="26" customFormat="1" ht="15" customHeight="1">
      <c r="A14" s="329"/>
      <c r="B14" s="326"/>
      <c r="C14" s="325" t="s">
        <v>44</v>
      </c>
      <c r="D14" s="214">
        <f t="shared" si="1"/>
        <v>0</v>
      </c>
      <c r="E14" s="327"/>
      <c r="F14" s="327"/>
    </row>
    <row r="15" spans="1:6" s="26" customFormat="1" ht="15" customHeight="1">
      <c r="A15" s="325"/>
      <c r="B15" s="326"/>
      <c r="C15" s="325" t="s">
        <v>47</v>
      </c>
      <c r="D15" s="214">
        <f t="shared" si="1"/>
        <v>0</v>
      </c>
      <c r="E15" s="327"/>
      <c r="F15" s="327"/>
    </row>
    <row r="16" spans="1:6" s="26" customFormat="1" ht="15" customHeight="1">
      <c r="A16" s="325"/>
      <c r="B16" s="326"/>
      <c r="C16" s="325" t="s">
        <v>50</v>
      </c>
      <c r="D16" s="214">
        <f t="shared" si="1"/>
        <v>971.02</v>
      </c>
      <c r="E16" s="327">
        <f>B6</f>
        <v>971.02</v>
      </c>
      <c r="F16" s="327"/>
    </row>
    <row r="17" spans="1:6" s="26" customFormat="1" ht="15" customHeight="1">
      <c r="A17" s="325"/>
      <c r="B17" s="326"/>
      <c r="C17" s="325" t="s">
        <v>53</v>
      </c>
      <c r="D17" s="214">
        <f t="shared" si="0"/>
        <v>0</v>
      </c>
      <c r="E17" s="327"/>
      <c r="F17" s="327"/>
    </row>
    <row r="18" spans="1:6" s="26" customFormat="1" ht="15" customHeight="1">
      <c r="A18" s="325"/>
      <c r="B18" s="326"/>
      <c r="C18" s="330" t="s">
        <v>56</v>
      </c>
      <c r="D18" s="214">
        <f t="shared" si="0"/>
        <v>0</v>
      </c>
      <c r="E18" s="327"/>
      <c r="F18" s="327"/>
    </row>
    <row r="19" spans="1:6" s="26" customFormat="1" ht="15" customHeight="1">
      <c r="A19" s="325"/>
      <c r="B19" s="326"/>
      <c r="C19" s="330" t="s">
        <v>59</v>
      </c>
      <c r="D19" s="214">
        <f t="shared" si="0"/>
        <v>0</v>
      </c>
      <c r="E19" s="327"/>
      <c r="F19" s="327"/>
    </row>
    <row r="20" spans="1:6" s="26" customFormat="1" ht="15" customHeight="1">
      <c r="A20" s="325"/>
      <c r="B20" s="326"/>
      <c r="C20" s="330" t="s">
        <v>62</v>
      </c>
      <c r="D20" s="214">
        <f t="shared" si="0"/>
        <v>0</v>
      </c>
      <c r="E20" s="327"/>
      <c r="F20" s="327"/>
    </row>
    <row r="21" spans="1:6" s="26" customFormat="1" ht="15" customHeight="1">
      <c r="A21" s="325"/>
      <c r="B21" s="326"/>
      <c r="C21" s="330" t="s">
        <v>65</v>
      </c>
      <c r="D21" s="214">
        <f t="shared" si="0"/>
        <v>0</v>
      </c>
      <c r="E21" s="327"/>
      <c r="F21" s="327"/>
    </row>
    <row r="22" spans="1:6" s="26" customFormat="1" ht="15" customHeight="1">
      <c r="A22" s="325"/>
      <c r="B22" s="326"/>
      <c r="C22" s="330" t="s">
        <v>66</v>
      </c>
      <c r="D22" s="214">
        <f t="shared" si="0"/>
        <v>0</v>
      </c>
      <c r="E22" s="327"/>
      <c r="F22" s="327"/>
    </row>
    <row r="23" spans="1:6" s="26" customFormat="1" ht="15" customHeight="1">
      <c r="A23" s="325"/>
      <c r="B23" s="326"/>
      <c r="C23" s="330" t="s">
        <v>67</v>
      </c>
      <c r="D23" s="214">
        <f t="shared" si="0"/>
        <v>0</v>
      </c>
      <c r="E23" s="327"/>
      <c r="F23" s="327"/>
    </row>
    <row r="24" spans="1:6" s="26" customFormat="1" ht="15" customHeight="1">
      <c r="A24" s="325"/>
      <c r="B24" s="326"/>
      <c r="C24" s="330" t="s">
        <v>68</v>
      </c>
      <c r="D24" s="214">
        <f t="shared" si="0"/>
        <v>0</v>
      </c>
      <c r="E24" s="327"/>
      <c r="F24" s="327"/>
    </row>
    <row r="25" spans="1:6" s="26" customFormat="1" ht="15" customHeight="1">
      <c r="A25" s="325"/>
      <c r="B25" s="326"/>
      <c r="C25" s="330" t="s">
        <v>69</v>
      </c>
      <c r="D25" s="214">
        <f t="shared" si="0"/>
        <v>0</v>
      </c>
      <c r="E25" s="327"/>
      <c r="F25" s="327"/>
    </row>
    <row r="26" spans="1:6" s="26" customFormat="1" ht="15" customHeight="1">
      <c r="A26" s="331" t="s">
        <v>70</v>
      </c>
      <c r="B26" s="326">
        <f>B6+B9</f>
        <v>971.02</v>
      </c>
      <c r="C26" s="331" t="s">
        <v>71</v>
      </c>
      <c r="D26" s="214">
        <f t="shared" si="0"/>
        <v>971.02</v>
      </c>
      <c r="E26" s="214">
        <f>SUM(E6:E25)</f>
        <v>971.02</v>
      </c>
      <c r="F26" s="214">
        <f>SUM(F6:F25)</f>
        <v>0</v>
      </c>
    </row>
    <row r="27" spans="1:6" ht="14.25" customHeight="1">
      <c r="A27" s="332"/>
      <c r="B27" s="332"/>
      <c r="C27" s="332"/>
      <c r="D27" s="332"/>
      <c r="E27" s="332"/>
      <c r="F27" s="332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3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8"/>
  <sheetViews>
    <sheetView showGridLines="0" showZeros="0" workbookViewId="0" topLeftCell="A1">
      <selection activeCell="F9" sqref="F9"/>
    </sheetView>
  </sheetViews>
  <sheetFormatPr defaultColWidth="6.875" defaultRowHeight="18.75" customHeight="1"/>
  <cols>
    <col min="1" max="2" width="5.375" style="282" customWidth="1"/>
    <col min="3" max="3" width="5.375" style="283" customWidth="1"/>
    <col min="4" max="4" width="24.125" style="284" customWidth="1"/>
    <col min="5" max="12" width="8.625" style="285" customWidth="1"/>
    <col min="13" max="17" width="8.625" style="286" customWidth="1"/>
    <col min="18" max="18" width="8.625" style="287" customWidth="1"/>
    <col min="19" max="246" width="8.00390625" style="286" customWidth="1"/>
    <col min="247" max="251" width="6.875" style="287" customWidth="1"/>
    <col min="252" max="16384" width="6.875" style="287" customWidth="1"/>
  </cols>
  <sheetData>
    <row r="1" spans="1:251" ht="23.25" customHeight="1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P1" s="288"/>
      <c r="Q1" s="288"/>
      <c r="R1" s="288" t="s">
        <v>213</v>
      </c>
      <c r="IM1"/>
      <c r="IN1"/>
      <c r="IO1"/>
      <c r="IP1"/>
      <c r="IQ1"/>
    </row>
    <row r="2" spans="1:251" ht="23.25" customHeight="1">
      <c r="A2" s="289" t="s">
        <v>214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IM2"/>
      <c r="IN2"/>
      <c r="IO2"/>
      <c r="IP2"/>
      <c r="IQ2"/>
    </row>
    <row r="3" spans="1:251" s="280" customFormat="1" ht="23.25" customHeight="1">
      <c r="A3" s="6"/>
      <c r="B3" s="6"/>
      <c r="C3" s="6"/>
      <c r="D3" s="6"/>
      <c r="E3" s="288"/>
      <c r="F3" s="288"/>
      <c r="G3" s="288"/>
      <c r="H3" s="288"/>
      <c r="I3" s="288"/>
      <c r="J3" s="288"/>
      <c r="K3" s="288"/>
      <c r="L3" s="288"/>
      <c r="M3" s="288"/>
      <c r="N3" s="288"/>
      <c r="P3" s="288"/>
      <c r="Q3" s="288"/>
      <c r="R3" s="311" t="s">
        <v>77</v>
      </c>
      <c r="IM3"/>
      <c r="IN3"/>
      <c r="IO3"/>
      <c r="IP3"/>
      <c r="IQ3"/>
    </row>
    <row r="4" spans="1:251" s="280" customFormat="1" ht="23.25" customHeight="1">
      <c r="A4" s="290" t="s">
        <v>92</v>
      </c>
      <c r="B4" s="290"/>
      <c r="C4" s="290"/>
      <c r="D4" s="133" t="s">
        <v>93</v>
      </c>
      <c r="E4" s="301" t="s">
        <v>215</v>
      </c>
      <c r="F4" s="291" t="s">
        <v>104</v>
      </c>
      <c r="G4" s="291"/>
      <c r="H4" s="291"/>
      <c r="I4" s="291"/>
      <c r="J4" s="291" t="s">
        <v>105</v>
      </c>
      <c r="K4" s="291"/>
      <c r="L4" s="291"/>
      <c r="M4" s="291"/>
      <c r="N4" s="291"/>
      <c r="O4" s="291"/>
      <c r="P4" s="291"/>
      <c r="Q4" s="291"/>
      <c r="R4" s="133" t="s">
        <v>108</v>
      </c>
      <c r="IM4"/>
      <c r="IN4"/>
      <c r="IO4"/>
      <c r="IP4"/>
      <c r="IQ4"/>
    </row>
    <row r="5" spans="1:251" s="280" customFormat="1" ht="23.25" customHeight="1">
      <c r="A5" s="258" t="s">
        <v>95</v>
      </c>
      <c r="B5" s="258" t="s">
        <v>96</v>
      </c>
      <c r="C5" s="258" t="s">
        <v>97</v>
      </c>
      <c r="D5" s="133"/>
      <c r="E5" s="302"/>
      <c r="F5" s="133" t="s">
        <v>78</v>
      </c>
      <c r="G5" s="133" t="s">
        <v>109</v>
      </c>
      <c r="H5" s="133" t="s">
        <v>110</v>
      </c>
      <c r="I5" s="133" t="s">
        <v>111</v>
      </c>
      <c r="J5" s="133" t="s">
        <v>78</v>
      </c>
      <c r="K5" s="133" t="s">
        <v>112</v>
      </c>
      <c r="L5" s="133" t="s">
        <v>113</v>
      </c>
      <c r="M5" s="133" t="s">
        <v>114</v>
      </c>
      <c r="N5" s="133" t="s">
        <v>115</v>
      </c>
      <c r="O5" s="133" t="s">
        <v>116</v>
      </c>
      <c r="P5" s="133" t="s">
        <v>117</v>
      </c>
      <c r="Q5" s="133" t="s">
        <v>118</v>
      </c>
      <c r="R5" s="133"/>
      <c r="IM5"/>
      <c r="IN5"/>
      <c r="IO5"/>
      <c r="IP5"/>
      <c r="IQ5"/>
    </row>
    <row r="6" spans="1:251" ht="31.5" customHeight="1">
      <c r="A6" s="258"/>
      <c r="B6" s="258"/>
      <c r="C6" s="258"/>
      <c r="D6" s="133"/>
      <c r="E6" s="30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IM6"/>
      <c r="IN6"/>
      <c r="IO6"/>
      <c r="IP6"/>
      <c r="IQ6"/>
    </row>
    <row r="7" spans="1:18" ht="23.25" customHeight="1">
      <c r="A7" s="93">
        <v>213</v>
      </c>
      <c r="B7" s="93"/>
      <c r="C7" s="93"/>
      <c r="D7" s="93" t="s">
        <v>98</v>
      </c>
      <c r="E7" s="92">
        <f>E8</f>
        <v>971.02</v>
      </c>
      <c r="F7" s="92">
        <f aca="true" t="shared" si="0" ref="F7:R7">F8</f>
        <v>941.02</v>
      </c>
      <c r="G7" s="92">
        <f t="shared" si="0"/>
        <v>761.9</v>
      </c>
      <c r="H7" s="92">
        <f t="shared" si="0"/>
        <v>179.12</v>
      </c>
      <c r="I7" s="92">
        <f t="shared" si="0"/>
        <v>0</v>
      </c>
      <c r="J7" s="92">
        <f t="shared" si="0"/>
        <v>30</v>
      </c>
      <c r="K7" s="92">
        <f t="shared" si="0"/>
        <v>30</v>
      </c>
      <c r="L7" s="92">
        <f t="shared" si="0"/>
        <v>0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>
        <f t="shared" si="0"/>
        <v>0</v>
      </c>
      <c r="R7" s="92">
        <f t="shared" si="0"/>
        <v>0</v>
      </c>
    </row>
    <row r="8" spans="1:18" ht="23.25" customHeight="1">
      <c r="A8" s="93"/>
      <c r="B8" s="93" t="s">
        <v>99</v>
      </c>
      <c r="C8" s="93"/>
      <c r="D8" s="93" t="s">
        <v>100</v>
      </c>
      <c r="E8" s="92">
        <f>E9+E10</f>
        <v>971.02</v>
      </c>
      <c r="F8" s="92">
        <f aca="true" t="shared" si="1" ref="F8:R8">F9+F10</f>
        <v>941.02</v>
      </c>
      <c r="G8" s="92">
        <f t="shared" si="1"/>
        <v>761.9</v>
      </c>
      <c r="H8" s="92">
        <f t="shared" si="1"/>
        <v>179.12</v>
      </c>
      <c r="I8" s="92">
        <f t="shared" si="1"/>
        <v>0</v>
      </c>
      <c r="J8" s="92">
        <f t="shared" si="1"/>
        <v>30</v>
      </c>
      <c r="K8" s="92">
        <f t="shared" si="1"/>
        <v>30</v>
      </c>
      <c r="L8" s="92">
        <f t="shared" si="1"/>
        <v>0</v>
      </c>
      <c r="M8" s="92">
        <f t="shared" si="1"/>
        <v>0</v>
      </c>
      <c r="N8" s="92">
        <f t="shared" si="1"/>
        <v>0</v>
      </c>
      <c r="O8" s="92">
        <f t="shared" si="1"/>
        <v>0</v>
      </c>
      <c r="P8" s="92">
        <f t="shared" si="1"/>
        <v>0</v>
      </c>
      <c r="Q8" s="92">
        <f t="shared" si="1"/>
        <v>0</v>
      </c>
      <c r="R8" s="92">
        <f t="shared" si="1"/>
        <v>0</v>
      </c>
    </row>
    <row r="9" spans="1:251" s="281" customFormat="1" ht="23.25" customHeight="1">
      <c r="A9" s="292" t="str">
        <f>'14一般预算基本支出表'!A9</f>
        <v>213</v>
      </c>
      <c r="B9" s="292"/>
      <c r="C9" s="292" t="str">
        <f>'14一般预算基本支出表'!C9</f>
        <v>03</v>
      </c>
      <c r="D9" s="292" t="str">
        <f>'14一般预算基本支出表'!D9</f>
        <v>行政运行</v>
      </c>
      <c r="E9" s="294">
        <f>F9+J9+R9</f>
        <v>941.02</v>
      </c>
      <c r="F9" s="294">
        <f>'14一般预算基本支出表'!E9</f>
        <v>941.02</v>
      </c>
      <c r="G9" s="294">
        <f>'14一般预算基本支出表'!F9</f>
        <v>761.9</v>
      </c>
      <c r="H9" s="294">
        <f>'14一般预算基本支出表'!G9</f>
        <v>179.12</v>
      </c>
      <c r="I9" s="294">
        <f>'14一般预算基本支出表'!H9</f>
        <v>0</v>
      </c>
      <c r="J9" s="295">
        <f>SUM(K9:Q9)</f>
        <v>0</v>
      </c>
      <c r="K9" s="309"/>
      <c r="L9" s="309"/>
      <c r="M9" s="309"/>
      <c r="N9" s="309"/>
      <c r="O9" s="309"/>
      <c r="P9" s="309"/>
      <c r="Q9" s="309"/>
      <c r="R9" s="312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00"/>
      <c r="CO9" s="300"/>
      <c r="CP9" s="300"/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300"/>
      <c r="DB9" s="300"/>
      <c r="DC9" s="300"/>
      <c r="DD9" s="300"/>
      <c r="DE9" s="300"/>
      <c r="DF9" s="300"/>
      <c r="DG9" s="300"/>
      <c r="DH9" s="300"/>
      <c r="DI9" s="300"/>
      <c r="DJ9" s="300"/>
      <c r="DK9" s="300"/>
      <c r="DL9" s="300"/>
      <c r="DM9" s="300"/>
      <c r="DN9" s="300"/>
      <c r="DO9" s="300"/>
      <c r="DP9" s="300"/>
      <c r="DQ9" s="300"/>
      <c r="DR9" s="300"/>
      <c r="DS9" s="300"/>
      <c r="DT9" s="300"/>
      <c r="DU9" s="300"/>
      <c r="DV9" s="300"/>
      <c r="DW9" s="300"/>
      <c r="DX9" s="300"/>
      <c r="DY9" s="300"/>
      <c r="DZ9" s="300"/>
      <c r="EA9" s="300"/>
      <c r="EB9" s="300"/>
      <c r="EC9" s="300"/>
      <c r="ED9" s="300"/>
      <c r="EE9" s="300"/>
      <c r="EF9" s="300"/>
      <c r="EG9" s="300"/>
      <c r="EH9" s="300"/>
      <c r="EI9" s="300"/>
      <c r="EJ9" s="300"/>
      <c r="EK9" s="300"/>
      <c r="EL9" s="300"/>
      <c r="EM9" s="300"/>
      <c r="EN9" s="300"/>
      <c r="EO9" s="300"/>
      <c r="EP9" s="300"/>
      <c r="EQ9" s="300"/>
      <c r="ER9" s="300"/>
      <c r="ES9" s="300"/>
      <c r="ET9" s="300"/>
      <c r="EU9" s="300"/>
      <c r="EV9" s="300"/>
      <c r="EW9" s="300"/>
      <c r="EX9" s="300"/>
      <c r="EY9" s="300"/>
      <c r="EZ9" s="300"/>
      <c r="FA9" s="300"/>
      <c r="FB9" s="300"/>
      <c r="FC9" s="300"/>
      <c r="FD9" s="300"/>
      <c r="FE9" s="300"/>
      <c r="FF9" s="300"/>
      <c r="FG9" s="300"/>
      <c r="FH9" s="300"/>
      <c r="FI9" s="300"/>
      <c r="FJ9" s="300"/>
      <c r="FK9" s="300"/>
      <c r="FL9" s="300"/>
      <c r="FM9" s="300"/>
      <c r="FN9" s="300"/>
      <c r="FO9" s="300"/>
      <c r="FP9" s="300"/>
      <c r="FQ9" s="300"/>
      <c r="FR9" s="300"/>
      <c r="FS9" s="300"/>
      <c r="FT9" s="300"/>
      <c r="FU9" s="300"/>
      <c r="FV9" s="300"/>
      <c r="FW9" s="300"/>
      <c r="FX9" s="300"/>
      <c r="FY9" s="300"/>
      <c r="FZ9" s="300"/>
      <c r="GA9" s="300"/>
      <c r="GB9" s="300"/>
      <c r="GC9" s="300"/>
      <c r="GD9" s="300"/>
      <c r="GE9" s="300"/>
      <c r="GF9" s="300"/>
      <c r="GG9" s="300"/>
      <c r="GH9" s="300"/>
      <c r="GI9" s="300"/>
      <c r="GJ9" s="300"/>
      <c r="GK9" s="300"/>
      <c r="GL9" s="300"/>
      <c r="GM9" s="300"/>
      <c r="GN9" s="300"/>
      <c r="GO9" s="300"/>
      <c r="GP9" s="300"/>
      <c r="GQ9" s="300"/>
      <c r="GR9" s="300"/>
      <c r="GS9" s="300"/>
      <c r="GT9" s="300"/>
      <c r="GU9" s="300"/>
      <c r="GV9" s="300"/>
      <c r="GW9" s="300"/>
      <c r="GX9" s="300"/>
      <c r="GY9" s="300"/>
      <c r="GZ9" s="300"/>
      <c r="HA9" s="300"/>
      <c r="HB9" s="300"/>
      <c r="HC9" s="300"/>
      <c r="HD9" s="300"/>
      <c r="HE9" s="300"/>
      <c r="HF9" s="300"/>
      <c r="HG9" s="300"/>
      <c r="HH9" s="300"/>
      <c r="HI9" s="300"/>
      <c r="HJ9" s="300"/>
      <c r="HK9" s="300"/>
      <c r="HL9" s="300"/>
      <c r="HM9" s="300"/>
      <c r="HN9" s="300"/>
      <c r="HO9" s="300"/>
      <c r="HP9" s="300"/>
      <c r="HQ9" s="300"/>
      <c r="HR9" s="300"/>
      <c r="HS9" s="300"/>
      <c r="HT9" s="300"/>
      <c r="HU9" s="300"/>
      <c r="HV9" s="300"/>
      <c r="HW9" s="300"/>
      <c r="HX9" s="300"/>
      <c r="HY9" s="300"/>
      <c r="HZ9" s="300"/>
      <c r="IA9" s="300"/>
      <c r="IB9" s="300"/>
      <c r="IC9" s="300"/>
      <c r="ID9" s="300"/>
      <c r="IE9" s="300"/>
      <c r="IF9" s="300"/>
      <c r="IG9" s="300"/>
      <c r="IH9" s="300"/>
      <c r="II9" s="300"/>
      <c r="IJ9" s="300"/>
      <c r="IK9" s="300"/>
      <c r="IL9" s="300"/>
      <c r="IM9" s="26"/>
      <c r="IN9" s="26"/>
      <c r="IO9" s="26"/>
      <c r="IP9" s="26"/>
      <c r="IQ9" s="26"/>
    </row>
    <row r="10" spans="1:251" ht="29.25" customHeight="1">
      <c r="A10" s="304" t="str">
        <f>A9</f>
        <v>213</v>
      </c>
      <c r="B10" s="304"/>
      <c r="C10" s="305" t="str">
        <f>C9</f>
        <v>03</v>
      </c>
      <c r="D10" s="306" t="str">
        <f>'21项目明细表'!D6</f>
        <v>其他水利支出</v>
      </c>
      <c r="E10" s="307">
        <f>J10</f>
        <v>30</v>
      </c>
      <c r="F10" s="308"/>
      <c r="G10" s="307"/>
      <c r="H10" s="307"/>
      <c r="I10" s="307"/>
      <c r="J10" s="307">
        <f>SUM(K10:Q10)</f>
        <v>30</v>
      </c>
      <c r="K10" s="307">
        <f>'21项目明细表'!G6</f>
        <v>30</v>
      </c>
      <c r="L10" s="310"/>
      <c r="M10" s="306"/>
      <c r="N10" s="306"/>
      <c r="O10" s="306"/>
      <c r="P10" s="306"/>
      <c r="Q10" s="306"/>
      <c r="R10" s="313"/>
      <c r="IM10"/>
      <c r="IN10"/>
      <c r="IO10"/>
      <c r="IP10"/>
      <c r="IQ10"/>
    </row>
    <row r="11" spans="1:251" ht="18.75" customHeight="1">
      <c r="A11" s="296"/>
      <c r="B11" s="296"/>
      <c r="C11" s="297"/>
      <c r="D11" s="298"/>
      <c r="E11" s="299"/>
      <c r="G11" s="299"/>
      <c r="H11" s="299"/>
      <c r="I11" s="299"/>
      <c r="J11" s="299"/>
      <c r="K11" s="299"/>
      <c r="L11" s="299"/>
      <c r="M11" s="300"/>
      <c r="N11" s="300"/>
      <c r="O11" s="300"/>
      <c r="P11" s="300"/>
      <c r="Q11" s="300"/>
      <c r="R11" s="314"/>
      <c r="IM11"/>
      <c r="IN11"/>
      <c r="IO11"/>
      <c r="IP11"/>
      <c r="IQ11"/>
    </row>
    <row r="12" spans="3:251" ht="18.75" customHeight="1">
      <c r="C12" s="297"/>
      <c r="D12" s="298"/>
      <c r="E12" s="299"/>
      <c r="G12" s="299"/>
      <c r="H12" s="299"/>
      <c r="I12" s="299"/>
      <c r="J12" s="299"/>
      <c r="K12" s="299"/>
      <c r="L12" s="299"/>
      <c r="M12" s="300"/>
      <c r="N12" s="300"/>
      <c r="O12" s="300"/>
      <c r="P12" s="300"/>
      <c r="Q12" s="300"/>
      <c r="R12" s="314"/>
      <c r="IM12"/>
      <c r="IN12"/>
      <c r="IO12"/>
      <c r="IP12"/>
      <c r="IQ12"/>
    </row>
    <row r="13" spans="4:251" ht="18.75" customHeight="1">
      <c r="D13" s="298"/>
      <c r="E13" s="299"/>
      <c r="G13" s="299"/>
      <c r="H13" s="299"/>
      <c r="I13" s="299"/>
      <c r="J13" s="299"/>
      <c r="K13" s="299"/>
      <c r="L13" s="299"/>
      <c r="M13" s="300"/>
      <c r="N13" s="300"/>
      <c r="O13" s="300"/>
      <c r="P13" s="300"/>
      <c r="Q13" s="300"/>
      <c r="IM13"/>
      <c r="IN13"/>
      <c r="IO13"/>
      <c r="IP13"/>
      <c r="IQ13"/>
    </row>
    <row r="14" spans="4:251" ht="18.75" customHeight="1">
      <c r="D14" s="298"/>
      <c r="G14" s="299"/>
      <c r="H14" s="299"/>
      <c r="I14" s="299"/>
      <c r="J14" s="299"/>
      <c r="K14" s="299"/>
      <c r="L14" s="299"/>
      <c r="M14" s="300"/>
      <c r="N14" s="300"/>
      <c r="O14" s="300"/>
      <c r="P14" s="300"/>
      <c r="Q14" s="300"/>
      <c r="IM14"/>
      <c r="IN14"/>
      <c r="IO14"/>
      <c r="IP14"/>
      <c r="IQ14"/>
    </row>
    <row r="15" spans="7:251" ht="18.75" customHeight="1">
      <c r="G15" s="299"/>
      <c r="H15" s="299"/>
      <c r="I15" s="299"/>
      <c r="J15" s="299"/>
      <c r="L15" s="299"/>
      <c r="M15" s="300"/>
      <c r="N15" s="300"/>
      <c r="O15" s="300"/>
      <c r="P15" s="300"/>
      <c r="Q15" s="300"/>
      <c r="IM15"/>
      <c r="IN15"/>
      <c r="IO15"/>
      <c r="IP15"/>
      <c r="IQ15"/>
    </row>
    <row r="16" spans="7:251" ht="18.75" customHeight="1">
      <c r="G16" s="299"/>
      <c r="H16" s="299"/>
      <c r="J16" s="299"/>
      <c r="L16" s="299"/>
      <c r="M16" s="300"/>
      <c r="N16" s="300"/>
      <c r="P16" s="300"/>
      <c r="Q16" s="300"/>
      <c r="IM16"/>
      <c r="IN16"/>
      <c r="IO16"/>
      <c r="IP16"/>
      <c r="IQ16"/>
    </row>
    <row r="17" spans="7:251" ht="18.75" customHeight="1">
      <c r="G17" s="299"/>
      <c r="H17" s="299"/>
      <c r="J17" s="299"/>
      <c r="M17" s="300"/>
      <c r="N17" s="300"/>
      <c r="P17" s="300"/>
      <c r="Q17" s="300"/>
      <c r="IM17"/>
      <c r="IN17"/>
      <c r="IO17"/>
      <c r="IP17"/>
      <c r="IQ17"/>
    </row>
    <row r="18" spans="1:251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 s="300"/>
      <c r="Q18" s="300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</sheetData>
  <sheetProtection formatCells="0" formatColumns="0" formatRows="0"/>
  <mergeCells count="20">
    <mergeCell ref="A2:R2"/>
    <mergeCell ref="A3:D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6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7"/>
  <sheetViews>
    <sheetView showGridLines="0" showZeros="0" workbookViewId="0" topLeftCell="A1">
      <selection activeCell="L19" sqref="L19"/>
    </sheetView>
  </sheetViews>
  <sheetFormatPr defaultColWidth="6.875" defaultRowHeight="18.75" customHeight="1"/>
  <cols>
    <col min="1" max="2" width="5.375" style="282" customWidth="1"/>
    <col min="3" max="3" width="5.375" style="283" customWidth="1"/>
    <col min="4" max="4" width="24.125" style="284" customWidth="1"/>
    <col min="5" max="8" width="8.625" style="285" customWidth="1"/>
    <col min="9" max="236" width="8.00390625" style="286" customWidth="1"/>
    <col min="237" max="241" width="6.875" style="287" customWidth="1"/>
    <col min="242" max="16384" width="6.875" style="287" customWidth="1"/>
  </cols>
  <sheetData>
    <row r="1" spans="1:241" ht="23.25" customHeight="1">
      <c r="A1" s="288"/>
      <c r="B1" s="288"/>
      <c r="C1" s="288"/>
      <c r="D1" s="288"/>
      <c r="E1" s="288"/>
      <c r="F1" s="288"/>
      <c r="G1" s="288"/>
      <c r="H1" s="288" t="s">
        <v>216</v>
      </c>
      <c r="IC1"/>
      <c r="ID1"/>
      <c r="IE1"/>
      <c r="IF1"/>
      <c r="IG1"/>
    </row>
    <row r="2" spans="1:241" ht="23.25" customHeight="1">
      <c r="A2" s="289" t="s">
        <v>217</v>
      </c>
      <c r="B2" s="289"/>
      <c r="C2" s="289"/>
      <c r="D2" s="289"/>
      <c r="E2" s="289"/>
      <c r="F2" s="289"/>
      <c r="G2" s="289"/>
      <c r="H2" s="289"/>
      <c r="IC2"/>
      <c r="ID2"/>
      <c r="IE2"/>
      <c r="IF2"/>
      <c r="IG2"/>
    </row>
    <row r="3" spans="1:241" s="280" customFormat="1" ht="23.25" customHeight="1">
      <c r="A3" s="6"/>
      <c r="B3" s="6"/>
      <c r="C3" s="6"/>
      <c r="D3" s="6"/>
      <c r="E3" s="288"/>
      <c r="F3" s="288"/>
      <c r="G3" s="288"/>
      <c r="H3" s="288" t="s">
        <v>77</v>
      </c>
      <c r="IC3"/>
      <c r="ID3"/>
      <c r="IE3"/>
      <c r="IF3"/>
      <c r="IG3"/>
    </row>
    <row r="4" spans="1:241" s="280" customFormat="1" ht="23.25" customHeight="1">
      <c r="A4" s="290" t="s">
        <v>92</v>
      </c>
      <c r="B4" s="290"/>
      <c r="C4" s="290"/>
      <c r="D4" s="133" t="s">
        <v>93</v>
      </c>
      <c r="E4" s="291" t="s">
        <v>104</v>
      </c>
      <c r="F4" s="291"/>
      <c r="G4" s="291"/>
      <c r="H4" s="291"/>
      <c r="IC4"/>
      <c r="ID4"/>
      <c r="IE4"/>
      <c r="IF4"/>
      <c r="IG4"/>
    </row>
    <row r="5" spans="1:241" s="280" customFormat="1" ht="23.25" customHeight="1">
      <c r="A5" s="258" t="s">
        <v>95</v>
      </c>
      <c r="B5" s="258" t="s">
        <v>96</v>
      </c>
      <c r="C5" s="258" t="s">
        <v>97</v>
      </c>
      <c r="D5" s="133"/>
      <c r="E5" s="133" t="s">
        <v>78</v>
      </c>
      <c r="F5" s="133" t="s">
        <v>109</v>
      </c>
      <c r="G5" s="133" t="s">
        <v>110</v>
      </c>
      <c r="H5" s="133" t="s">
        <v>111</v>
      </c>
      <c r="IC5"/>
      <c r="ID5"/>
      <c r="IE5"/>
      <c r="IF5"/>
      <c r="IG5"/>
    </row>
    <row r="6" spans="1:241" ht="31.5" customHeight="1">
      <c r="A6" s="258"/>
      <c r="B6" s="258"/>
      <c r="C6" s="258"/>
      <c r="D6" s="133"/>
      <c r="E6" s="133"/>
      <c r="F6" s="133"/>
      <c r="G6" s="133"/>
      <c r="H6" s="133"/>
      <c r="IC6"/>
      <c r="ID6"/>
      <c r="IE6"/>
      <c r="IF6"/>
      <c r="IG6"/>
    </row>
    <row r="7" spans="1:8" ht="23.25" customHeight="1">
      <c r="A7" s="93">
        <v>213</v>
      </c>
      <c r="B7" s="93"/>
      <c r="C7" s="93"/>
      <c r="D7" s="93" t="s">
        <v>98</v>
      </c>
      <c r="E7" s="92">
        <f>E8</f>
        <v>941.02</v>
      </c>
      <c r="F7" s="92">
        <f>F8</f>
        <v>761.9</v>
      </c>
      <c r="G7" s="92">
        <f>G8</f>
        <v>179.12</v>
      </c>
      <c r="H7" s="92">
        <f>H8</f>
        <v>0</v>
      </c>
    </row>
    <row r="8" spans="1:8" ht="23.25" customHeight="1">
      <c r="A8" s="93"/>
      <c r="B8" s="93" t="s">
        <v>99</v>
      </c>
      <c r="C8" s="93"/>
      <c r="D8" s="93" t="s">
        <v>100</v>
      </c>
      <c r="E8" s="92">
        <f>E9+E10</f>
        <v>941.02</v>
      </c>
      <c r="F8" s="92">
        <f>F9+F10</f>
        <v>761.9</v>
      </c>
      <c r="G8" s="92">
        <f>G9+G10</f>
        <v>179.12</v>
      </c>
      <c r="H8" s="92">
        <f>H9+H10</f>
        <v>0</v>
      </c>
    </row>
    <row r="9" spans="1:241" s="281" customFormat="1" ht="23.25" customHeight="1">
      <c r="A9" s="292" t="str">
        <f>'15一般-工资福利(部门预算）'!A9</f>
        <v>213</v>
      </c>
      <c r="B9" s="292"/>
      <c r="C9" s="292" t="str">
        <f>'15一般-工资福利(部门预算）'!B9</f>
        <v>03</v>
      </c>
      <c r="D9" s="293" t="str">
        <f>'15一般-工资福利(部门预算）'!D9</f>
        <v>行政运行</v>
      </c>
      <c r="E9" s="294">
        <f>SUM(F9:H9)</f>
        <v>941.02</v>
      </c>
      <c r="F9" s="294">
        <f>'15一般-工资福利(部门预算）'!E9</f>
        <v>761.9</v>
      </c>
      <c r="G9" s="294">
        <f>'17一般-商品和服务（部门预算）'!E9</f>
        <v>179.12</v>
      </c>
      <c r="H9" s="295">
        <f>'19一般-个人和家庭（部门预算）'!E9</f>
        <v>0</v>
      </c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00"/>
      <c r="CO9" s="300"/>
      <c r="CP9" s="300"/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300"/>
      <c r="DB9" s="300"/>
      <c r="DC9" s="300"/>
      <c r="DD9" s="300"/>
      <c r="DE9" s="300"/>
      <c r="DF9" s="300"/>
      <c r="DG9" s="300"/>
      <c r="DH9" s="300"/>
      <c r="DI9" s="300"/>
      <c r="DJ9" s="300"/>
      <c r="DK9" s="300"/>
      <c r="DL9" s="300"/>
      <c r="DM9" s="300"/>
      <c r="DN9" s="300"/>
      <c r="DO9" s="300"/>
      <c r="DP9" s="300"/>
      <c r="DQ9" s="300"/>
      <c r="DR9" s="300"/>
      <c r="DS9" s="300"/>
      <c r="DT9" s="300"/>
      <c r="DU9" s="300"/>
      <c r="DV9" s="300"/>
      <c r="DW9" s="300"/>
      <c r="DX9" s="300"/>
      <c r="DY9" s="300"/>
      <c r="DZ9" s="300"/>
      <c r="EA9" s="300"/>
      <c r="EB9" s="300"/>
      <c r="EC9" s="300"/>
      <c r="ED9" s="300"/>
      <c r="EE9" s="300"/>
      <c r="EF9" s="300"/>
      <c r="EG9" s="300"/>
      <c r="EH9" s="300"/>
      <c r="EI9" s="300"/>
      <c r="EJ9" s="300"/>
      <c r="EK9" s="300"/>
      <c r="EL9" s="300"/>
      <c r="EM9" s="300"/>
      <c r="EN9" s="300"/>
      <c r="EO9" s="300"/>
      <c r="EP9" s="300"/>
      <c r="EQ9" s="300"/>
      <c r="ER9" s="300"/>
      <c r="ES9" s="300"/>
      <c r="ET9" s="300"/>
      <c r="EU9" s="300"/>
      <c r="EV9" s="300"/>
      <c r="EW9" s="300"/>
      <c r="EX9" s="300"/>
      <c r="EY9" s="300"/>
      <c r="EZ9" s="300"/>
      <c r="FA9" s="300"/>
      <c r="FB9" s="300"/>
      <c r="FC9" s="300"/>
      <c r="FD9" s="300"/>
      <c r="FE9" s="300"/>
      <c r="FF9" s="300"/>
      <c r="FG9" s="300"/>
      <c r="FH9" s="300"/>
      <c r="FI9" s="300"/>
      <c r="FJ9" s="300"/>
      <c r="FK9" s="300"/>
      <c r="FL9" s="300"/>
      <c r="FM9" s="300"/>
      <c r="FN9" s="300"/>
      <c r="FO9" s="300"/>
      <c r="FP9" s="300"/>
      <c r="FQ9" s="300"/>
      <c r="FR9" s="300"/>
      <c r="FS9" s="300"/>
      <c r="FT9" s="300"/>
      <c r="FU9" s="300"/>
      <c r="FV9" s="300"/>
      <c r="FW9" s="300"/>
      <c r="FX9" s="300"/>
      <c r="FY9" s="300"/>
      <c r="FZ9" s="300"/>
      <c r="GA9" s="300"/>
      <c r="GB9" s="300"/>
      <c r="GC9" s="300"/>
      <c r="GD9" s="300"/>
      <c r="GE9" s="300"/>
      <c r="GF9" s="300"/>
      <c r="GG9" s="300"/>
      <c r="GH9" s="300"/>
      <c r="GI9" s="300"/>
      <c r="GJ9" s="300"/>
      <c r="GK9" s="300"/>
      <c r="GL9" s="300"/>
      <c r="GM9" s="300"/>
      <c r="GN9" s="300"/>
      <c r="GO9" s="300"/>
      <c r="GP9" s="300"/>
      <c r="GQ9" s="300"/>
      <c r="GR9" s="300"/>
      <c r="GS9" s="300"/>
      <c r="GT9" s="300"/>
      <c r="GU9" s="300"/>
      <c r="GV9" s="300"/>
      <c r="GW9" s="300"/>
      <c r="GX9" s="300"/>
      <c r="GY9" s="300"/>
      <c r="GZ9" s="300"/>
      <c r="HA9" s="300"/>
      <c r="HB9" s="300"/>
      <c r="HC9" s="300"/>
      <c r="HD9" s="300"/>
      <c r="HE9" s="300"/>
      <c r="HF9" s="300"/>
      <c r="HG9" s="300"/>
      <c r="HH9" s="300"/>
      <c r="HI9" s="300"/>
      <c r="HJ9" s="300"/>
      <c r="HK9" s="300"/>
      <c r="HL9" s="300"/>
      <c r="HM9" s="300"/>
      <c r="HN9" s="300"/>
      <c r="HO9" s="300"/>
      <c r="HP9" s="300"/>
      <c r="HQ9" s="300"/>
      <c r="HR9" s="300"/>
      <c r="HS9" s="300"/>
      <c r="HT9" s="300"/>
      <c r="HU9" s="300"/>
      <c r="HV9" s="300"/>
      <c r="HW9" s="300"/>
      <c r="HX9" s="300"/>
      <c r="HY9" s="300"/>
      <c r="HZ9" s="300"/>
      <c r="IA9" s="300"/>
      <c r="IB9" s="300"/>
      <c r="IC9" s="26"/>
      <c r="ID9" s="26"/>
      <c r="IE9" s="26"/>
      <c r="IF9" s="26"/>
      <c r="IG9" s="26"/>
    </row>
    <row r="10" spans="1:241" ht="29.25" customHeight="1">
      <c r="A10" s="296"/>
      <c r="B10" s="296"/>
      <c r="C10" s="297"/>
      <c r="D10" s="298"/>
      <c r="F10" s="299"/>
      <c r="G10" s="299"/>
      <c r="H10" s="299"/>
      <c r="IC10"/>
      <c r="ID10"/>
      <c r="IE10"/>
      <c r="IF10"/>
      <c r="IG10"/>
    </row>
    <row r="11" spans="1:241" ht="18.75" customHeight="1">
      <c r="A11" s="296"/>
      <c r="B11" s="296"/>
      <c r="C11" s="297"/>
      <c r="D11" s="298"/>
      <c r="F11" s="299"/>
      <c r="G11" s="299"/>
      <c r="H11" s="299"/>
      <c r="IC11"/>
      <c r="ID11"/>
      <c r="IE11"/>
      <c r="IF11"/>
      <c r="IG11"/>
    </row>
    <row r="12" spans="3:241" ht="18.75" customHeight="1">
      <c r="C12" s="297"/>
      <c r="D12" s="298"/>
      <c r="F12" s="299"/>
      <c r="G12" s="299"/>
      <c r="H12" s="299"/>
      <c r="IC12"/>
      <c r="ID12"/>
      <c r="IE12"/>
      <c r="IF12"/>
      <c r="IG12"/>
    </row>
    <row r="13" spans="4:241" ht="18.75" customHeight="1">
      <c r="D13" s="298"/>
      <c r="F13" s="299"/>
      <c r="G13" s="299"/>
      <c r="H13" s="299"/>
      <c r="IC13"/>
      <c r="ID13"/>
      <c r="IE13"/>
      <c r="IF13"/>
      <c r="IG13"/>
    </row>
    <row r="14" spans="4:241" ht="18.75" customHeight="1">
      <c r="D14" s="298"/>
      <c r="F14" s="299"/>
      <c r="G14" s="299"/>
      <c r="H14" s="299"/>
      <c r="IC14"/>
      <c r="ID14"/>
      <c r="IE14"/>
      <c r="IF14"/>
      <c r="IG14"/>
    </row>
    <row r="15" spans="6:241" ht="18.75" customHeight="1">
      <c r="F15" s="299"/>
      <c r="G15" s="299"/>
      <c r="H15" s="299"/>
      <c r="IC15"/>
      <c r="ID15"/>
      <c r="IE15"/>
      <c r="IF15"/>
      <c r="IG15"/>
    </row>
    <row r="16" spans="6:241" ht="18.75" customHeight="1">
      <c r="F16" s="299"/>
      <c r="G16" s="299"/>
      <c r="IC16"/>
      <c r="ID16"/>
      <c r="IE16"/>
      <c r="IF16"/>
      <c r="IG16"/>
    </row>
    <row r="17" spans="6:241" ht="18.75" customHeight="1">
      <c r="F17" s="299"/>
      <c r="G17" s="299"/>
      <c r="IC17"/>
      <c r="ID17"/>
      <c r="IE17"/>
      <c r="IF17"/>
      <c r="IG17"/>
    </row>
  </sheetData>
  <sheetProtection formatCells="0" formatColumns="0" formatRows="0"/>
  <mergeCells count="10">
    <mergeCell ref="A2:H2"/>
    <mergeCell ref="A3:D3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U17"/>
  <sheetViews>
    <sheetView showGridLines="0" showZeros="0" workbookViewId="0" topLeftCell="A1">
      <selection activeCell="V10" sqref="V10"/>
    </sheetView>
  </sheetViews>
  <sheetFormatPr defaultColWidth="6.75390625" defaultRowHeight="22.5" customHeight="1"/>
  <cols>
    <col min="1" max="3" width="3.625" style="252" customWidth="1"/>
    <col min="4" max="4" width="19.50390625" style="252" customWidth="1"/>
    <col min="5" max="5" width="9.00390625" style="252" customWidth="1"/>
    <col min="6" max="6" width="8.50390625" style="252" customWidth="1"/>
    <col min="7" max="11" width="7.50390625" style="252" customWidth="1"/>
    <col min="12" max="12" width="7.50390625" style="253" customWidth="1"/>
    <col min="13" max="13" width="8.50390625" style="252" customWidth="1"/>
    <col min="14" max="22" width="7.50390625" style="252" customWidth="1"/>
    <col min="23" max="23" width="8.125" style="252" customWidth="1"/>
    <col min="24" max="26" width="7.50390625" style="252" customWidth="1"/>
    <col min="27" max="16384" width="6.75390625" style="252" customWidth="1"/>
  </cols>
  <sheetData>
    <row r="1" spans="2:27" ht="22.5" customHeight="1">
      <c r="B1" s="254"/>
      <c r="C1" s="254"/>
      <c r="D1" s="254"/>
      <c r="E1" s="254"/>
      <c r="F1" s="254"/>
      <c r="G1" s="254"/>
      <c r="H1" s="254"/>
      <c r="I1" s="254"/>
      <c r="J1" s="254"/>
      <c r="K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Z1" s="275" t="s">
        <v>218</v>
      </c>
      <c r="AA1" s="276"/>
    </row>
    <row r="2" spans="1:26" ht="22.5" customHeight="1">
      <c r="A2" s="255" t="s">
        <v>219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</row>
    <row r="3" spans="1:27" ht="22.5" customHeight="1">
      <c r="A3" s="6"/>
      <c r="B3" s="6"/>
      <c r="C3" s="6"/>
      <c r="D3" s="6"/>
      <c r="E3" s="256"/>
      <c r="F3" s="256"/>
      <c r="G3" s="256"/>
      <c r="H3" s="256"/>
      <c r="I3" s="256"/>
      <c r="J3" s="256"/>
      <c r="K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Y3" s="277" t="s">
        <v>77</v>
      </c>
      <c r="Z3" s="277"/>
      <c r="AA3" s="278"/>
    </row>
    <row r="4" spans="1:26" ht="27" customHeight="1">
      <c r="A4" s="257" t="s">
        <v>92</v>
      </c>
      <c r="B4" s="257"/>
      <c r="C4" s="257"/>
      <c r="D4" s="258" t="s">
        <v>93</v>
      </c>
      <c r="E4" s="258" t="s">
        <v>94</v>
      </c>
      <c r="F4" s="259" t="s">
        <v>135</v>
      </c>
      <c r="G4" s="259"/>
      <c r="H4" s="259"/>
      <c r="I4" s="259"/>
      <c r="J4" s="259"/>
      <c r="K4" s="259"/>
      <c r="L4" s="259"/>
      <c r="M4" s="259"/>
      <c r="N4" s="259" t="s">
        <v>136</v>
      </c>
      <c r="O4" s="259"/>
      <c r="P4" s="259"/>
      <c r="Q4" s="259"/>
      <c r="R4" s="259"/>
      <c r="S4" s="259"/>
      <c r="T4" s="259"/>
      <c r="U4" s="259"/>
      <c r="V4" s="271" t="s">
        <v>137</v>
      </c>
      <c r="W4" s="258" t="s">
        <v>138</v>
      </c>
      <c r="X4" s="258"/>
      <c r="Y4" s="258"/>
      <c r="Z4" s="258"/>
    </row>
    <row r="5" spans="1:26" ht="27" customHeight="1">
      <c r="A5" s="258" t="s">
        <v>95</v>
      </c>
      <c r="B5" s="258" t="s">
        <v>96</v>
      </c>
      <c r="C5" s="258" t="s">
        <v>97</v>
      </c>
      <c r="D5" s="258"/>
      <c r="E5" s="258"/>
      <c r="F5" s="258" t="s">
        <v>78</v>
      </c>
      <c r="G5" s="258" t="s">
        <v>139</v>
      </c>
      <c r="H5" s="258" t="s">
        <v>140</v>
      </c>
      <c r="I5" s="258" t="s">
        <v>141</v>
      </c>
      <c r="J5" s="258" t="s">
        <v>142</v>
      </c>
      <c r="K5" s="268" t="s">
        <v>143</v>
      </c>
      <c r="L5" s="258" t="s">
        <v>144</v>
      </c>
      <c r="M5" s="258" t="s">
        <v>145</v>
      </c>
      <c r="N5" s="258" t="s">
        <v>78</v>
      </c>
      <c r="O5" s="258" t="s">
        <v>146</v>
      </c>
      <c r="P5" s="258" t="s">
        <v>147</v>
      </c>
      <c r="Q5" s="258" t="s">
        <v>148</v>
      </c>
      <c r="R5" s="268" t="s">
        <v>149</v>
      </c>
      <c r="S5" s="258" t="s">
        <v>150</v>
      </c>
      <c r="T5" s="258" t="s">
        <v>151</v>
      </c>
      <c r="U5" s="258" t="s">
        <v>152</v>
      </c>
      <c r="V5" s="272"/>
      <c r="W5" s="258" t="s">
        <v>78</v>
      </c>
      <c r="X5" s="258" t="s">
        <v>153</v>
      </c>
      <c r="Y5" s="258" t="s">
        <v>154</v>
      </c>
      <c r="Z5" s="258" t="s">
        <v>138</v>
      </c>
    </row>
    <row r="6" spans="1:26" ht="27" customHeight="1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68"/>
      <c r="L6" s="258"/>
      <c r="M6" s="258"/>
      <c r="N6" s="258"/>
      <c r="O6" s="258"/>
      <c r="P6" s="258"/>
      <c r="Q6" s="258"/>
      <c r="R6" s="268"/>
      <c r="S6" s="258"/>
      <c r="T6" s="258"/>
      <c r="U6" s="258"/>
      <c r="V6" s="273"/>
      <c r="W6" s="258"/>
      <c r="X6" s="258"/>
      <c r="Y6" s="258"/>
      <c r="Z6" s="258"/>
    </row>
    <row r="7" spans="1:26" ht="22.5" customHeight="1">
      <c r="A7" s="93">
        <v>213</v>
      </c>
      <c r="B7" s="93"/>
      <c r="C7" s="93"/>
      <c r="D7" s="93" t="s">
        <v>98</v>
      </c>
      <c r="E7" s="92">
        <f>E8</f>
        <v>761.9</v>
      </c>
      <c r="F7" s="92">
        <f aca="true" t="shared" si="0" ref="F7:Z7">F8</f>
        <v>506.85999999999996</v>
      </c>
      <c r="G7" s="92">
        <f t="shared" si="0"/>
        <v>286.52</v>
      </c>
      <c r="H7" s="92">
        <f t="shared" si="0"/>
        <v>0</v>
      </c>
      <c r="I7" s="92">
        <f t="shared" si="0"/>
        <v>144.02</v>
      </c>
      <c r="J7" s="92">
        <f t="shared" si="0"/>
        <v>0</v>
      </c>
      <c r="K7" s="92">
        <f t="shared" si="0"/>
        <v>0</v>
      </c>
      <c r="L7" s="92">
        <f t="shared" si="0"/>
        <v>76.32</v>
      </c>
      <c r="M7" s="92">
        <f t="shared" si="0"/>
        <v>0</v>
      </c>
      <c r="N7" s="92">
        <f t="shared" si="0"/>
        <v>106.02000000000001</v>
      </c>
      <c r="O7" s="92">
        <f t="shared" si="0"/>
        <v>70.04</v>
      </c>
      <c r="P7" s="92">
        <f t="shared" si="0"/>
        <v>32.2</v>
      </c>
      <c r="Q7" s="92">
        <f t="shared" si="0"/>
        <v>0</v>
      </c>
      <c r="R7" s="92">
        <f t="shared" si="0"/>
        <v>0</v>
      </c>
      <c r="S7" s="92">
        <f t="shared" si="0"/>
        <v>3.78</v>
      </c>
      <c r="T7" s="92">
        <f t="shared" si="0"/>
        <v>0</v>
      </c>
      <c r="U7" s="92">
        <f t="shared" si="0"/>
        <v>0</v>
      </c>
      <c r="V7" s="92">
        <f t="shared" si="0"/>
        <v>49.02</v>
      </c>
      <c r="W7" s="92">
        <f t="shared" si="0"/>
        <v>100</v>
      </c>
      <c r="X7" s="92">
        <f t="shared" si="0"/>
        <v>100</v>
      </c>
      <c r="Y7" s="92">
        <f t="shared" si="0"/>
        <v>0</v>
      </c>
      <c r="Z7" s="92">
        <f t="shared" si="0"/>
        <v>0</v>
      </c>
    </row>
    <row r="8" spans="1:26" ht="22.5" customHeight="1">
      <c r="A8" s="93"/>
      <c r="B8" s="93" t="s">
        <v>99</v>
      </c>
      <c r="C8" s="93"/>
      <c r="D8" s="93" t="s">
        <v>100</v>
      </c>
      <c r="E8" s="92">
        <f>E9+E10</f>
        <v>761.9</v>
      </c>
      <c r="F8" s="92">
        <f aca="true" t="shared" si="1" ref="F8:Z8">F9+F10</f>
        <v>506.85999999999996</v>
      </c>
      <c r="G8" s="92">
        <f t="shared" si="1"/>
        <v>286.52</v>
      </c>
      <c r="H8" s="92">
        <f t="shared" si="1"/>
        <v>0</v>
      </c>
      <c r="I8" s="92">
        <f t="shared" si="1"/>
        <v>144.02</v>
      </c>
      <c r="J8" s="92">
        <f t="shared" si="1"/>
        <v>0</v>
      </c>
      <c r="K8" s="92">
        <f t="shared" si="1"/>
        <v>0</v>
      </c>
      <c r="L8" s="92">
        <f t="shared" si="1"/>
        <v>76.32</v>
      </c>
      <c r="M8" s="92">
        <f t="shared" si="1"/>
        <v>0</v>
      </c>
      <c r="N8" s="92">
        <f t="shared" si="1"/>
        <v>106.02000000000001</v>
      </c>
      <c r="O8" s="92">
        <f t="shared" si="1"/>
        <v>70.04</v>
      </c>
      <c r="P8" s="92">
        <f t="shared" si="1"/>
        <v>32.2</v>
      </c>
      <c r="Q8" s="92">
        <f t="shared" si="1"/>
        <v>0</v>
      </c>
      <c r="R8" s="92">
        <f t="shared" si="1"/>
        <v>0</v>
      </c>
      <c r="S8" s="92">
        <f t="shared" si="1"/>
        <v>3.78</v>
      </c>
      <c r="T8" s="92">
        <f t="shared" si="1"/>
        <v>0</v>
      </c>
      <c r="U8" s="92">
        <f t="shared" si="1"/>
        <v>0</v>
      </c>
      <c r="V8" s="92">
        <f t="shared" si="1"/>
        <v>49.02</v>
      </c>
      <c r="W8" s="92">
        <f t="shared" si="1"/>
        <v>100</v>
      </c>
      <c r="X8" s="92">
        <f t="shared" si="1"/>
        <v>100</v>
      </c>
      <c r="Y8" s="92">
        <f t="shared" si="1"/>
        <v>0</v>
      </c>
      <c r="Z8" s="92">
        <f t="shared" si="1"/>
        <v>0</v>
      </c>
    </row>
    <row r="9" spans="1:255" s="26" customFormat="1" ht="26.25" customHeight="1">
      <c r="A9" s="260" t="s">
        <v>132</v>
      </c>
      <c r="B9" s="260" t="s">
        <v>99</v>
      </c>
      <c r="C9" s="260" t="s">
        <v>220</v>
      </c>
      <c r="D9" s="261" t="s">
        <v>221</v>
      </c>
      <c r="E9" s="262">
        <f>F9+N9+V9+W9</f>
        <v>761.9</v>
      </c>
      <c r="F9" s="263">
        <f>SUM(G9:M9)</f>
        <v>506.85999999999996</v>
      </c>
      <c r="G9" s="264">
        <v>286.52</v>
      </c>
      <c r="H9" s="265"/>
      <c r="I9" s="264">
        <v>144.02</v>
      </c>
      <c r="J9" s="265"/>
      <c r="K9" s="265"/>
      <c r="L9" s="269">
        <v>76.32</v>
      </c>
      <c r="M9" s="265"/>
      <c r="N9" s="263">
        <f>SUM(O9:U9)</f>
        <v>106.02000000000001</v>
      </c>
      <c r="O9" s="57">
        <v>70.04</v>
      </c>
      <c r="P9" s="57">
        <v>32.2</v>
      </c>
      <c r="Q9" s="265"/>
      <c r="R9" s="265"/>
      <c r="S9" s="261">
        <v>3.78</v>
      </c>
      <c r="T9" s="265"/>
      <c r="U9" s="265"/>
      <c r="V9" s="274">
        <v>49.02</v>
      </c>
      <c r="W9" s="263">
        <f>SUM(X9:Z9)</f>
        <v>100</v>
      </c>
      <c r="X9" s="265">
        <v>100</v>
      </c>
      <c r="Y9" s="265"/>
      <c r="Z9" s="265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  <c r="DK9" s="279"/>
      <c r="DL9" s="279"/>
      <c r="DM9" s="279"/>
      <c r="DN9" s="279"/>
      <c r="DO9" s="279"/>
      <c r="DP9" s="279"/>
      <c r="DQ9" s="279"/>
      <c r="DR9" s="279"/>
      <c r="DS9" s="279"/>
      <c r="DT9" s="279"/>
      <c r="DU9" s="279"/>
      <c r="DV9" s="279"/>
      <c r="DW9" s="279"/>
      <c r="DX9" s="279"/>
      <c r="DY9" s="279"/>
      <c r="DZ9" s="279"/>
      <c r="EA9" s="279"/>
      <c r="EB9" s="279"/>
      <c r="EC9" s="279"/>
      <c r="ED9" s="279"/>
      <c r="EE9" s="279"/>
      <c r="EF9" s="279"/>
      <c r="EG9" s="279"/>
      <c r="EH9" s="279"/>
      <c r="EI9" s="279"/>
      <c r="EJ9" s="279"/>
      <c r="EK9" s="279"/>
      <c r="EL9" s="279"/>
      <c r="EM9" s="279"/>
      <c r="EN9" s="279"/>
      <c r="EO9" s="279"/>
      <c r="EP9" s="279"/>
      <c r="EQ9" s="279"/>
      <c r="ER9" s="279"/>
      <c r="ES9" s="279"/>
      <c r="ET9" s="279"/>
      <c r="EU9" s="279"/>
      <c r="EV9" s="279"/>
      <c r="EW9" s="279"/>
      <c r="EX9" s="279"/>
      <c r="EY9" s="279"/>
      <c r="EZ9" s="279"/>
      <c r="FA9" s="279"/>
      <c r="FB9" s="279"/>
      <c r="FC9" s="279"/>
      <c r="FD9" s="279"/>
      <c r="FE9" s="279"/>
      <c r="FF9" s="279"/>
      <c r="FG9" s="279"/>
      <c r="FH9" s="279"/>
      <c r="FI9" s="279"/>
      <c r="FJ9" s="279"/>
      <c r="FK9" s="279"/>
      <c r="FL9" s="279"/>
      <c r="FM9" s="279"/>
      <c r="FN9" s="279"/>
      <c r="FO9" s="279"/>
      <c r="FP9" s="279"/>
      <c r="FQ9" s="279"/>
      <c r="FR9" s="279"/>
      <c r="FS9" s="279"/>
      <c r="FT9" s="279"/>
      <c r="FU9" s="279"/>
      <c r="FV9" s="279"/>
      <c r="FW9" s="279"/>
      <c r="FX9" s="279"/>
      <c r="FY9" s="279"/>
      <c r="FZ9" s="279"/>
      <c r="GA9" s="279"/>
      <c r="GB9" s="279"/>
      <c r="GC9" s="279"/>
      <c r="GD9" s="279"/>
      <c r="GE9" s="279"/>
      <c r="GF9" s="279"/>
      <c r="GG9" s="279"/>
      <c r="GH9" s="279"/>
      <c r="GI9" s="279"/>
      <c r="GJ9" s="279"/>
      <c r="GK9" s="279"/>
      <c r="GL9" s="279"/>
      <c r="GM9" s="279"/>
      <c r="GN9" s="279"/>
      <c r="GO9" s="279"/>
      <c r="GP9" s="279"/>
      <c r="GQ9" s="279"/>
      <c r="GR9" s="279"/>
      <c r="GS9" s="279"/>
      <c r="GT9" s="279"/>
      <c r="GU9" s="279"/>
      <c r="GV9" s="279"/>
      <c r="GW9" s="279"/>
      <c r="GX9" s="279"/>
      <c r="GY9" s="279"/>
      <c r="GZ9" s="279"/>
      <c r="HA9" s="279"/>
      <c r="HB9" s="279"/>
      <c r="HC9" s="279"/>
      <c r="HD9" s="279"/>
      <c r="HE9" s="279"/>
      <c r="HF9" s="279"/>
      <c r="HG9" s="279"/>
      <c r="HH9" s="279"/>
      <c r="HI9" s="279"/>
      <c r="HJ9" s="279"/>
      <c r="HK9" s="279"/>
      <c r="HL9" s="279"/>
      <c r="HM9" s="279"/>
      <c r="HN9" s="279"/>
      <c r="HO9" s="279"/>
      <c r="HP9" s="279"/>
      <c r="HQ9" s="279"/>
      <c r="HR9" s="279"/>
      <c r="HS9" s="279"/>
      <c r="HT9" s="279"/>
      <c r="HU9" s="279"/>
      <c r="HV9" s="279"/>
      <c r="HW9" s="279"/>
      <c r="HX9" s="279"/>
      <c r="HY9" s="279"/>
      <c r="HZ9" s="279"/>
      <c r="IA9" s="279"/>
      <c r="IB9" s="279"/>
      <c r="IC9" s="279"/>
      <c r="ID9" s="279"/>
      <c r="IE9" s="279"/>
      <c r="IF9" s="279"/>
      <c r="IG9" s="279"/>
      <c r="IH9" s="279"/>
      <c r="II9" s="279"/>
      <c r="IJ9" s="279"/>
      <c r="IK9" s="279"/>
      <c r="IL9" s="279"/>
      <c r="IM9" s="279"/>
      <c r="IN9" s="279"/>
      <c r="IO9" s="279"/>
      <c r="IP9" s="279"/>
      <c r="IQ9" s="279"/>
      <c r="IR9" s="279"/>
      <c r="IS9" s="279"/>
      <c r="IT9" s="279"/>
      <c r="IU9" s="279"/>
    </row>
    <row r="10" spans="1:27" ht="22.5" customHeight="1">
      <c r="A10" s="266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70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</row>
    <row r="11" spans="1:27" ht="22.5" customHeight="1">
      <c r="A11" s="266"/>
      <c r="B11" s="266"/>
      <c r="C11" s="266"/>
      <c r="D11" s="266"/>
      <c r="E11" s="267"/>
      <c r="F11" s="266"/>
      <c r="G11" s="266"/>
      <c r="H11" s="266"/>
      <c r="I11" s="266"/>
      <c r="J11" s="266"/>
      <c r="K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</row>
    <row r="12" spans="1:26" ht="22.5" customHeight="1">
      <c r="A12" s="266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</row>
    <row r="13" spans="1:26" ht="22.5" customHeight="1">
      <c r="A13" s="266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</row>
    <row r="14" spans="1:25" ht="22.5" customHeight="1">
      <c r="A14" s="266"/>
      <c r="B14" s="266"/>
      <c r="C14" s="266"/>
      <c r="D14" s="266"/>
      <c r="E14" s="266"/>
      <c r="I14" s="266"/>
      <c r="J14" s="266"/>
      <c r="K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</row>
    <row r="15" spans="1:24" ht="22.5" customHeight="1">
      <c r="A15" s="266"/>
      <c r="B15" s="266"/>
      <c r="C15" s="266"/>
      <c r="D15" s="266"/>
      <c r="E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</row>
    <row r="16" spans="14:23" ht="22.5" customHeight="1">
      <c r="N16" s="266"/>
      <c r="O16" s="266"/>
      <c r="P16" s="266"/>
      <c r="Q16" s="266"/>
      <c r="R16" s="266"/>
      <c r="S16" s="266"/>
      <c r="T16" s="266"/>
      <c r="U16" s="266"/>
      <c r="V16" s="266"/>
      <c r="W16" s="266"/>
    </row>
    <row r="17" spans="14:16" ht="22.5" customHeight="1">
      <c r="N17" s="266"/>
      <c r="O17" s="266"/>
      <c r="P17" s="266"/>
    </row>
    <row r="18" ht="22.5" customHeight="1"/>
  </sheetData>
  <sheetProtection formatCells="0" formatColumns="0" formatRows="0"/>
  <mergeCells count="33">
    <mergeCell ref="A2:Z2"/>
    <mergeCell ref="A3:D3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 topLeftCell="A1">
      <selection activeCell="I10" sqref="I10"/>
    </sheetView>
  </sheetViews>
  <sheetFormatPr defaultColWidth="9.00390625" defaultRowHeight="14.25"/>
  <cols>
    <col min="1" max="3" width="5.375" style="0" customWidth="1"/>
    <col min="4" max="4" width="18.00390625" style="0" customWidth="1"/>
    <col min="5" max="5" width="12.50390625" style="0" customWidth="1"/>
  </cols>
  <sheetData>
    <row r="1" ht="14.25" customHeight="1">
      <c r="M1" t="s">
        <v>222</v>
      </c>
    </row>
    <row r="2" spans="1:13" ht="33" customHeight="1">
      <c r="A2" s="250" t="s">
        <v>223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4.25" customHeight="1">
      <c r="A3" s="6"/>
      <c r="B3" s="6"/>
      <c r="C3" s="6"/>
      <c r="D3" s="6"/>
      <c r="L3" s="217" t="s">
        <v>77</v>
      </c>
      <c r="M3" s="217"/>
    </row>
    <row r="4" spans="1:13" ht="22.5" customHeight="1">
      <c r="A4" s="212" t="s">
        <v>92</v>
      </c>
      <c r="B4" s="212"/>
      <c r="C4" s="212"/>
      <c r="D4" s="72" t="s">
        <v>93</v>
      </c>
      <c r="E4" s="72" t="s">
        <v>78</v>
      </c>
      <c r="F4" s="72" t="s">
        <v>122</v>
      </c>
      <c r="G4" s="72"/>
      <c r="H4" s="72"/>
      <c r="I4" s="72"/>
      <c r="J4" s="72"/>
      <c r="K4" s="72" t="s">
        <v>126</v>
      </c>
      <c r="L4" s="72"/>
      <c r="M4" s="72"/>
    </row>
    <row r="5" spans="1:13" ht="17.25" customHeight="1">
      <c r="A5" s="72" t="s">
        <v>95</v>
      </c>
      <c r="B5" s="75" t="s">
        <v>96</v>
      </c>
      <c r="C5" s="72" t="s">
        <v>97</v>
      </c>
      <c r="D5" s="72"/>
      <c r="E5" s="72"/>
      <c r="F5" s="72" t="s">
        <v>157</v>
      </c>
      <c r="G5" s="72" t="s">
        <v>158</v>
      </c>
      <c r="H5" s="72" t="s">
        <v>136</v>
      </c>
      <c r="I5" s="72" t="s">
        <v>137</v>
      </c>
      <c r="J5" s="72" t="s">
        <v>138</v>
      </c>
      <c r="K5" s="72" t="s">
        <v>157</v>
      </c>
      <c r="L5" s="72" t="s">
        <v>109</v>
      </c>
      <c r="M5" s="72" t="s">
        <v>159</v>
      </c>
    </row>
    <row r="6" spans="1:13" ht="20.25" customHeight="1">
      <c r="A6" s="72"/>
      <c r="B6" s="75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20.25" customHeight="1">
      <c r="A7" s="93">
        <v>213</v>
      </c>
      <c r="B7" s="93"/>
      <c r="C7" s="93"/>
      <c r="D7" s="93" t="s">
        <v>98</v>
      </c>
      <c r="E7" s="92">
        <f>E8</f>
        <v>761.9</v>
      </c>
      <c r="F7" s="92">
        <f aca="true" t="shared" si="0" ref="F7:M7">F8</f>
        <v>761.9</v>
      </c>
      <c r="G7" s="92">
        <f t="shared" si="0"/>
        <v>506.86</v>
      </c>
      <c r="H7" s="92">
        <f t="shared" si="0"/>
        <v>106.02</v>
      </c>
      <c r="I7" s="92">
        <f t="shared" si="0"/>
        <v>49.02</v>
      </c>
      <c r="J7" s="92">
        <f t="shared" si="0"/>
        <v>100</v>
      </c>
      <c r="K7" s="92">
        <f t="shared" si="0"/>
        <v>0</v>
      </c>
      <c r="L7" s="92">
        <f t="shared" si="0"/>
        <v>0</v>
      </c>
      <c r="M7" s="92">
        <f t="shared" si="0"/>
        <v>0</v>
      </c>
    </row>
    <row r="8" spans="1:13" ht="20.25" customHeight="1">
      <c r="A8" s="93"/>
      <c r="B8" s="93" t="s">
        <v>99</v>
      </c>
      <c r="C8" s="93"/>
      <c r="D8" s="93" t="s">
        <v>100</v>
      </c>
      <c r="E8" s="92">
        <f>E9+E10</f>
        <v>761.9</v>
      </c>
      <c r="F8" s="92">
        <f aca="true" t="shared" si="1" ref="F8:M8">F9+F10</f>
        <v>761.9</v>
      </c>
      <c r="G8" s="92">
        <f t="shared" si="1"/>
        <v>506.86</v>
      </c>
      <c r="H8" s="92">
        <f t="shared" si="1"/>
        <v>106.02</v>
      </c>
      <c r="I8" s="92">
        <f t="shared" si="1"/>
        <v>49.02</v>
      </c>
      <c r="J8" s="92">
        <f t="shared" si="1"/>
        <v>100</v>
      </c>
      <c r="K8" s="92">
        <f t="shared" si="1"/>
        <v>0</v>
      </c>
      <c r="L8" s="92">
        <f t="shared" si="1"/>
        <v>0</v>
      </c>
      <c r="M8" s="92">
        <f t="shared" si="1"/>
        <v>0</v>
      </c>
    </row>
    <row r="9" spans="1:13" s="26" customFormat="1" ht="29.25" customHeight="1">
      <c r="A9" s="251" t="str">
        <f>'15一般-工资福利(部门预算）'!A9</f>
        <v>213</v>
      </c>
      <c r="B9" s="251" t="str">
        <f>'15一般-工资福利(部门预算）'!B9</f>
        <v>03</v>
      </c>
      <c r="C9" s="251" t="str">
        <f>'15一般-工资福利(部门预算）'!C9</f>
        <v>01</v>
      </c>
      <c r="D9" s="251" t="str">
        <f>'15一般-工资福利(部门预算）'!D9</f>
        <v>行政运行</v>
      </c>
      <c r="E9" s="213">
        <f>F9+K9</f>
        <v>761.9</v>
      </c>
      <c r="F9" s="213">
        <f>SUM(G9:J9)</f>
        <v>761.9</v>
      </c>
      <c r="G9" s="213">
        <v>506.86</v>
      </c>
      <c r="H9" s="213">
        <v>106.02</v>
      </c>
      <c r="I9" s="213">
        <v>49.02</v>
      </c>
      <c r="J9" s="213">
        <f>'15一般-工资福利(部门预算）'!W9</f>
        <v>100</v>
      </c>
      <c r="K9" s="213"/>
      <c r="L9" s="213"/>
      <c r="M9" s="213"/>
    </row>
  </sheetData>
  <sheetProtection formatCells="0" formatColumns="0" formatRows="0"/>
  <mergeCells count="19">
    <mergeCell ref="A2:M2"/>
    <mergeCell ref="A3:D3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Y10"/>
  <sheetViews>
    <sheetView showGridLines="0" showZeros="0" workbookViewId="0" topLeftCell="A1">
      <selection activeCell="Q10" sqref="Q10"/>
    </sheetView>
  </sheetViews>
  <sheetFormatPr defaultColWidth="6.75390625" defaultRowHeight="22.5" customHeight="1"/>
  <cols>
    <col min="1" max="1" width="4.75390625" style="237" customWidth="1"/>
    <col min="2" max="3" width="4.00390625" style="237" customWidth="1"/>
    <col min="4" max="4" width="21.875" style="237" customWidth="1"/>
    <col min="5" max="5" width="8.625" style="237" customWidth="1"/>
    <col min="6" max="13" width="7.25390625" style="237" customWidth="1"/>
    <col min="14" max="14" width="7.00390625" style="237" customWidth="1"/>
    <col min="15" max="23" width="7.25390625" style="237" customWidth="1"/>
    <col min="24" max="24" width="6.875" style="237" customWidth="1"/>
    <col min="25" max="25" width="7.25390625" style="237" customWidth="1"/>
    <col min="26" max="16384" width="6.75390625" style="237" customWidth="1"/>
  </cols>
  <sheetData>
    <row r="1" spans="2:25" ht="22.5" customHeight="1"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W1" s="247" t="s">
        <v>224</v>
      </c>
      <c r="X1" s="247"/>
      <c r="Y1" s="247"/>
    </row>
    <row r="2" spans="1:25" ht="22.5" customHeight="1">
      <c r="A2" s="239" t="s">
        <v>225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</row>
    <row r="3" spans="1:25" ht="22.5" customHeight="1">
      <c r="A3" s="6"/>
      <c r="B3" s="6"/>
      <c r="C3" s="6"/>
      <c r="D3" s="6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W3" s="248" t="s">
        <v>77</v>
      </c>
      <c r="X3" s="248"/>
      <c r="Y3" s="248"/>
    </row>
    <row r="4" spans="1:25" ht="22.5" customHeight="1">
      <c r="A4" s="241" t="s">
        <v>92</v>
      </c>
      <c r="B4" s="241"/>
      <c r="C4" s="241"/>
      <c r="D4" s="242" t="s">
        <v>93</v>
      </c>
      <c r="E4" s="242" t="s">
        <v>162</v>
      </c>
      <c r="F4" s="242" t="s">
        <v>163</v>
      </c>
      <c r="G4" s="242" t="s">
        <v>164</v>
      </c>
      <c r="H4" s="242" t="s">
        <v>165</v>
      </c>
      <c r="I4" s="242" t="s">
        <v>166</v>
      </c>
      <c r="J4" s="242" t="s">
        <v>167</v>
      </c>
      <c r="K4" s="242" t="s">
        <v>168</v>
      </c>
      <c r="L4" s="242" t="s">
        <v>169</v>
      </c>
      <c r="M4" s="242" t="s">
        <v>170</v>
      </c>
      <c r="N4" s="242" t="s">
        <v>171</v>
      </c>
      <c r="O4" s="242" t="s">
        <v>172</v>
      </c>
      <c r="P4" s="242" t="s">
        <v>173</v>
      </c>
      <c r="Q4" s="242" t="s">
        <v>174</v>
      </c>
      <c r="R4" s="242" t="s">
        <v>175</v>
      </c>
      <c r="S4" s="242" t="s">
        <v>176</v>
      </c>
      <c r="T4" s="242" t="s">
        <v>177</v>
      </c>
      <c r="U4" s="242" t="s">
        <v>178</v>
      </c>
      <c r="V4" s="242" t="s">
        <v>179</v>
      </c>
      <c r="W4" s="242" t="s">
        <v>180</v>
      </c>
      <c r="X4" s="242" t="s">
        <v>181</v>
      </c>
      <c r="Y4" s="242" t="s">
        <v>182</v>
      </c>
    </row>
    <row r="5" spans="1:25" ht="22.5" customHeight="1">
      <c r="A5" s="242" t="s">
        <v>95</v>
      </c>
      <c r="B5" s="242" t="s">
        <v>96</v>
      </c>
      <c r="C5" s="242" t="s">
        <v>97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</row>
    <row r="6" spans="1:25" ht="22.5" customHeight="1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</row>
    <row r="7" spans="1:25" ht="22.5" customHeight="1">
      <c r="A7" s="93">
        <v>213</v>
      </c>
      <c r="B7" s="93"/>
      <c r="C7" s="93"/>
      <c r="D7" s="93" t="s">
        <v>98</v>
      </c>
      <c r="E7" s="92">
        <f>E8</f>
        <v>179.12</v>
      </c>
      <c r="F7" s="92">
        <f aca="true" t="shared" si="0" ref="F7:Y7">F8</f>
        <v>24.73</v>
      </c>
      <c r="G7" s="92">
        <f t="shared" si="0"/>
        <v>4.96</v>
      </c>
      <c r="H7" s="92">
        <f t="shared" si="0"/>
        <v>3.72</v>
      </c>
      <c r="I7" s="92">
        <f t="shared" si="0"/>
        <v>14.88</v>
      </c>
      <c r="J7" s="92">
        <f t="shared" si="0"/>
        <v>24.81</v>
      </c>
      <c r="K7" s="92">
        <f t="shared" si="0"/>
        <v>17.37</v>
      </c>
      <c r="L7" s="92">
        <f t="shared" si="0"/>
        <v>29.77</v>
      </c>
      <c r="M7" s="92">
        <f t="shared" si="0"/>
        <v>0</v>
      </c>
      <c r="N7" s="92">
        <f t="shared" si="0"/>
        <v>4.96</v>
      </c>
      <c r="O7" s="92">
        <f t="shared" si="0"/>
        <v>0</v>
      </c>
      <c r="P7" s="92">
        <f t="shared" si="0"/>
        <v>8.68</v>
      </c>
      <c r="Q7" s="92">
        <f t="shared" si="0"/>
        <v>10</v>
      </c>
      <c r="R7" s="92">
        <f t="shared" si="0"/>
        <v>0</v>
      </c>
      <c r="S7" s="92">
        <f t="shared" si="0"/>
        <v>0</v>
      </c>
      <c r="T7" s="92">
        <f t="shared" si="0"/>
        <v>0</v>
      </c>
      <c r="U7" s="92"/>
      <c r="V7" s="92"/>
      <c r="W7" s="92">
        <f t="shared" si="0"/>
        <v>0</v>
      </c>
      <c r="X7" s="92">
        <f t="shared" si="0"/>
        <v>0</v>
      </c>
      <c r="Y7" s="92">
        <f t="shared" si="0"/>
        <v>4.96</v>
      </c>
    </row>
    <row r="8" spans="1:25" ht="22.5" customHeight="1">
      <c r="A8" s="93"/>
      <c r="B8" s="93" t="s">
        <v>99</v>
      </c>
      <c r="C8" s="93"/>
      <c r="D8" s="93" t="s">
        <v>100</v>
      </c>
      <c r="E8" s="92">
        <f>E9+E10</f>
        <v>179.12</v>
      </c>
      <c r="F8" s="92">
        <f aca="true" t="shared" si="1" ref="F8:Y8">F9+F10</f>
        <v>24.73</v>
      </c>
      <c r="G8" s="92">
        <f t="shared" si="1"/>
        <v>4.96</v>
      </c>
      <c r="H8" s="92">
        <f t="shared" si="1"/>
        <v>3.72</v>
      </c>
      <c r="I8" s="92">
        <f t="shared" si="1"/>
        <v>14.88</v>
      </c>
      <c r="J8" s="92">
        <f t="shared" si="1"/>
        <v>24.81</v>
      </c>
      <c r="K8" s="92">
        <f t="shared" si="1"/>
        <v>17.37</v>
      </c>
      <c r="L8" s="92">
        <f t="shared" si="1"/>
        <v>29.77</v>
      </c>
      <c r="M8" s="92">
        <f t="shared" si="1"/>
        <v>0</v>
      </c>
      <c r="N8" s="92">
        <f t="shared" si="1"/>
        <v>4.96</v>
      </c>
      <c r="O8" s="92">
        <f t="shared" si="1"/>
        <v>0</v>
      </c>
      <c r="P8" s="92">
        <f t="shared" si="1"/>
        <v>8.68</v>
      </c>
      <c r="Q8" s="92">
        <f t="shared" si="1"/>
        <v>10</v>
      </c>
      <c r="R8" s="92">
        <f t="shared" si="1"/>
        <v>0</v>
      </c>
      <c r="S8" s="92">
        <f t="shared" si="1"/>
        <v>0</v>
      </c>
      <c r="T8" s="92">
        <f t="shared" si="1"/>
        <v>0</v>
      </c>
      <c r="U8" s="92"/>
      <c r="V8" s="92"/>
      <c r="W8" s="92">
        <f t="shared" si="1"/>
        <v>0</v>
      </c>
      <c r="X8" s="92">
        <f t="shared" si="1"/>
        <v>0</v>
      </c>
      <c r="Y8" s="92">
        <f t="shared" si="1"/>
        <v>4.96</v>
      </c>
    </row>
    <row r="9" spans="1:25" s="236" customFormat="1" ht="22.5" customHeight="1">
      <c r="A9" s="243" t="str">
        <f>'15一般-工资福利(部门预算）'!A9</f>
        <v>213</v>
      </c>
      <c r="B9" s="243" t="str">
        <f>'15一般-工资福利(部门预算）'!B9</f>
        <v>03</v>
      </c>
      <c r="C9" s="243" t="str">
        <f>'15一般-工资福利(部门预算）'!C9</f>
        <v>01</v>
      </c>
      <c r="D9" s="243" t="str">
        <f>'15一般-工资福利(部门预算）'!D9</f>
        <v>行政运行</v>
      </c>
      <c r="E9" s="244">
        <f>SUM(F9:Y9)</f>
        <v>179.12</v>
      </c>
      <c r="F9" s="57">
        <v>24.73</v>
      </c>
      <c r="G9" s="57">
        <v>4.96</v>
      </c>
      <c r="H9" s="57">
        <v>3.72</v>
      </c>
      <c r="I9" s="57">
        <v>14.88</v>
      </c>
      <c r="J9" s="57">
        <v>24.81</v>
      </c>
      <c r="K9" s="57">
        <v>17.37</v>
      </c>
      <c r="L9" s="57">
        <v>29.77</v>
      </c>
      <c r="M9" s="246"/>
      <c r="N9" s="57">
        <v>4.96</v>
      </c>
      <c r="O9" s="57"/>
      <c r="P9" s="57">
        <v>8.68</v>
      </c>
      <c r="Q9" s="57">
        <v>10</v>
      </c>
      <c r="R9" s="246"/>
      <c r="S9" s="246"/>
      <c r="T9" s="246"/>
      <c r="U9" s="249">
        <v>30.28</v>
      </c>
      <c r="V9" s="57"/>
      <c r="W9" s="246"/>
      <c r="X9" s="249"/>
      <c r="Y9" s="57">
        <v>4.96</v>
      </c>
    </row>
    <row r="10" spans="1:25" ht="28.5" customHeight="1">
      <c r="A10" s="245"/>
      <c r="B10" s="236"/>
      <c r="C10" s="236"/>
      <c r="D10" s="236"/>
      <c r="E10" s="236"/>
      <c r="F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</row>
  </sheetData>
  <sheetProtection formatCells="0" formatColumns="0" formatRows="0"/>
  <mergeCells count="30">
    <mergeCell ref="W1:Y1"/>
    <mergeCell ref="A2:Y2"/>
    <mergeCell ref="A3:D3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workbookViewId="0" topLeftCell="A1">
      <selection activeCell="P9" sqref="P9"/>
    </sheetView>
  </sheetViews>
  <sheetFormatPr defaultColWidth="9.00390625" defaultRowHeight="14.25"/>
  <cols>
    <col min="1" max="3" width="5.75390625" style="0" customWidth="1"/>
    <col min="4" max="4" width="17.50390625" style="0" customWidth="1"/>
    <col min="5" max="5" width="12.75390625" style="0" customWidth="1"/>
    <col min="6" max="6" width="10.625" style="0" customWidth="1"/>
    <col min="17" max="17" width="11.50390625" style="0" customWidth="1"/>
  </cols>
  <sheetData>
    <row r="1" ht="14.25" customHeight="1">
      <c r="S1" t="s">
        <v>226</v>
      </c>
    </row>
    <row r="2" spans="1:19" ht="33.75" customHeight="1">
      <c r="A2" s="67" t="s">
        <v>227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4.25" customHeight="1">
      <c r="A3" s="6"/>
      <c r="B3" s="6"/>
      <c r="C3" s="6"/>
      <c r="D3" s="6"/>
      <c r="R3" s="217" t="s">
        <v>77</v>
      </c>
      <c r="S3" s="217"/>
    </row>
    <row r="4" spans="1:19" ht="22.5" customHeight="1">
      <c r="A4" s="234" t="s">
        <v>92</v>
      </c>
      <c r="B4" s="234"/>
      <c r="C4" s="234"/>
      <c r="D4" s="72" t="s">
        <v>93</v>
      </c>
      <c r="E4" s="71" t="s">
        <v>162</v>
      </c>
      <c r="F4" s="72" t="s">
        <v>123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 t="s">
        <v>126</v>
      </c>
      <c r="R4" s="72"/>
      <c r="S4" s="72"/>
    </row>
    <row r="5" spans="1:19" ht="14.25" customHeight="1">
      <c r="A5" s="234"/>
      <c r="B5" s="234"/>
      <c r="C5" s="234"/>
      <c r="D5" s="72"/>
      <c r="E5" s="73"/>
      <c r="F5" s="72" t="s">
        <v>87</v>
      </c>
      <c r="G5" s="72" t="s">
        <v>185</v>
      </c>
      <c r="H5" s="72" t="s">
        <v>172</v>
      </c>
      <c r="I5" s="72" t="s">
        <v>173</v>
      </c>
      <c r="J5" s="72" t="s">
        <v>186</v>
      </c>
      <c r="K5" s="72" t="s">
        <v>187</v>
      </c>
      <c r="L5" s="72" t="s">
        <v>174</v>
      </c>
      <c r="M5" s="72" t="s">
        <v>188</v>
      </c>
      <c r="N5" s="72" t="s">
        <v>177</v>
      </c>
      <c r="O5" s="72" t="s">
        <v>189</v>
      </c>
      <c r="P5" s="72" t="s">
        <v>190</v>
      </c>
      <c r="Q5" s="72" t="s">
        <v>87</v>
      </c>
      <c r="R5" s="72" t="s">
        <v>191</v>
      </c>
      <c r="S5" s="72" t="s">
        <v>159</v>
      </c>
    </row>
    <row r="6" spans="1:19" ht="42.75" customHeight="1">
      <c r="A6" s="72" t="s">
        <v>95</v>
      </c>
      <c r="B6" s="72" t="s">
        <v>96</v>
      </c>
      <c r="C6" s="72" t="s">
        <v>97</v>
      </c>
      <c r="D6" s="72"/>
      <c r="E6" s="74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 ht="42.75" customHeight="1">
      <c r="A7" s="93">
        <v>213</v>
      </c>
      <c r="B7" s="93"/>
      <c r="C7" s="93"/>
      <c r="D7" s="93" t="s">
        <v>98</v>
      </c>
      <c r="E7" s="92">
        <f>E8</f>
        <v>179.12</v>
      </c>
      <c r="F7" s="92">
        <f aca="true" t="shared" si="0" ref="F7:S7">F8</f>
        <v>179.12</v>
      </c>
      <c r="G7" s="92">
        <f t="shared" si="0"/>
        <v>150.52</v>
      </c>
      <c r="H7" s="92">
        <f t="shared" si="0"/>
        <v>0</v>
      </c>
      <c r="I7" s="92">
        <f t="shared" si="0"/>
        <v>8.68</v>
      </c>
      <c r="J7" s="92">
        <f t="shared" si="0"/>
        <v>0</v>
      </c>
      <c r="K7" s="92">
        <f t="shared" si="0"/>
        <v>0</v>
      </c>
      <c r="L7" s="92">
        <f t="shared" si="0"/>
        <v>10</v>
      </c>
      <c r="M7" s="92">
        <f t="shared" si="0"/>
        <v>0</v>
      </c>
      <c r="N7" s="92">
        <f t="shared" si="0"/>
        <v>0</v>
      </c>
      <c r="O7" s="92">
        <f t="shared" si="0"/>
        <v>4.96</v>
      </c>
      <c r="P7" s="92">
        <f t="shared" si="0"/>
        <v>4.96</v>
      </c>
      <c r="Q7" s="92">
        <f t="shared" si="0"/>
        <v>0</v>
      </c>
      <c r="R7" s="92">
        <f t="shared" si="0"/>
        <v>0</v>
      </c>
      <c r="S7" s="92">
        <f t="shared" si="0"/>
        <v>0</v>
      </c>
    </row>
    <row r="8" spans="1:19" ht="42.75" customHeight="1">
      <c r="A8" s="93"/>
      <c r="B8" s="93" t="s">
        <v>99</v>
      </c>
      <c r="C8" s="93"/>
      <c r="D8" s="93" t="s">
        <v>100</v>
      </c>
      <c r="E8" s="92">
        <f>E9+E10</f>
        <v>179.12</v>
      </c>
      <c r="F8" s="92">
        <f aca="true" t="shared" si="1" ref="F8:S8">F9+F10</f>
        <v>179.12</v>
      </c>
      <c r="G8" s="92">
        <f t="shared" si="1"/>
        <v>150.52</v>
      </c>
      <c r="H8" s="92">
        <f t="shared" si="1"/>
        <v>0</v>
      </c>
      <c r="I8" s="92">
        <f t="shared" si="1"/>
        <v>8.68</v>
      </c>
      <c r="J8" s="92">
        <f t="shared" si="1"/>
        <v>0</v>
      </c>
      <c r="K8" s="92">
        <f t="shared" si="1"/>
        <v>0</v>
      </c>
      <c r="L8" s="92">
        <f t="shared" si="1"/>
        <v>10</v>
      </c>
      <c r="M8" s="92">
        <f t="shared" si="1"/>
        <v>0</v>
      </c>
      <c r="N8" s="92">
        <f t="shared" si="1"/>
        <v>0</v>
      </c>
      <c r="O8" s="92">
        <f t="shared" si="1"/>
        <v>4.96</v>
      </c>
      <c r="P8" s="92">
        <f t="shared" si="1"/>
        <v>4.96</v>
      </c>
      <c r="Q8" s="92">
        <f t="shared" si="1"/>
        <v>0</v>
      </c>
      <c r="R8" s="92">
        <f t="shared" si="1"/>
        <v>0</v>
      </c>
      <c r="S8" s="92">
        <f t="shared" si="1"/>
        <v>0</v>
      </c>
    </row>
    <row r="9" spans="1:19" s="26" customFormat="1" ht="35.25" customHeight="1">
      <c r="A9" s="107" t="str">
        <f>'15一般-工资福利(部门预算）'!A9</f>
        <v>213</v>
      </c>
      <c r="B9" s="107" t="str">
        <f>'15一般-工资福利(部门预算）'!B9</f>
        <v>03</v>
      </c>
      <c r="C9" s="107" t="str">
        <f>'15一般-工资福利(部门预算）'!C9</f>
        <v>01</v>
      </c>
      <c r="D9" s="107" t="str">
        <f>'15一般-工资福利(部门预算）'!D9</f>
        <v>行政运行</v>
      </c>
      <c r="E9" s="235">
        <f>F9+Q9</f>
        <v>179.12</v>
      </c>
      <c r="F9" s="213">
        <f>'17一般-商品和服务（部门预算）'!E9</f>
        <v>179.12</v>
      </c>
      <c r="G9" s="213">
        <f>F9-SUM(H9:P9)</f>
        <v>150.52</v>
      </c>
      <c r="H9" s="213">
        <f>'17一般-商品和服务（部门预算）'!O9</f>
        <v>0</v>
      </c>
      <c r="I9" s="213">
        <f>'17一般-商品和服务（部门预算）'!P9</f>
        <v>8.68</v>
      </c>
      <c r="J9" s="213"/>
      <c r="K9" s="213"/>
      <c r="L9" s="213">
        <f>'17一般-商品和服务（部门预算）'!Q9</f>
        <v>10</v>
      </c>
      <c r="M9" s="213">
        <f>'17一般-商品和服务（部门预算）'!M9</f>
        <v>0</v>
      </c>
      <c r="N9" s="213">
        <f>'17一般-商品和服务（部门预算）'!T9</f>
        <v>0</v>
      </c>
      <c r="O9" s="213">
        <f>'17一般-商品和服务（部门预算）'!N9</f>
        <v>4.96</v>
      </c>
      <c r="P9" s="213">
        <f>'17一般-商品和服务（部门预算）'!Y9+'17一般-商品和服务（部门预算）'!W9+'17一般-商品和服务（部门预算）'!X9</f>
        <v>4.96</v>
      </c>
      <c r="Q9" s="213">
        <f>'16一般-工资福利(政府预算)'!K9</f>
        <v>0</v>
      </c>
      <c r="R9" s="213"/>
      <c r="S9" s="213"/>
    </row>
  </sheetData>
  <sheetProtection formatCells="0" formatColumns="0" formatRows="0"/>
  <mergeCells count="22">
    <mergeCell ref="A2:S2"/>
    <mergeCell ref="A3:D3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8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0"/>
  <sheetViews>
    <sheetView showGridLines="0" showZeros="0" workbookViewId="0" topLeftCell="A1">
      <selection activeCell="A7" sqref="A7:D8"/>
    </sheetView>
  </sheetViews>
  <sheetFormatPr defaultColWidth="6.875" defaultRowHeight="22.5" customHeight="1"/>
  <cols>
    <col min="1" max="3" width="4.00390625" style="219" customWidth="1"/>
    <col min="4" max="4" width="30.125" style="219" customWidth="1"/>
    <col min="5" max="5" width="11.375" style="219" customWidth="1"/>
    <col min="6" max="11" width="10.375" style="219" customWidth="1"/>
    <col min="12" max="245" width="6.75390625" style="219" customWidth="1"/>
    <col min="246" max="251" width="6.75390625" style="220" customWidth="1"/>
    <col min="252" max="16384" width="6.875" style="221" customWidth="1"/>
  </cols>
  <sheetData>
    <row r="1" spans="11:252" ht="22.5" customHeight="1">
      <c r="K1" s="219" t="s">
        <v>228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2.5" customHeight="1">
      <c r="A2" s="222" t="s">
        <v>229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2.5" customHeight="1">
      <c r="A3" s="6"/>
      <c r="B3" s="6"/>
      <c r="C3" s="6"/>
      <c r="D3" s="6"/>
      <c r="G3" s="223"/>
      <c r="I3" s="231" t="s">
        <v>77</v>
      </c>
      <c r="J3" s="231"/>
      <c r="K3" s="23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3.25" customHeight="1">
      <c r="A4" s="224" t="s">
        <v>92</v>
      </c>
      <c r="B4" s="224"/>
      <c r="C4" s="224"/>
      <c r="D4" s="225" t="s">
        <v>93</v>
      </c>
      <c r="E4" s="225" t="s">
        <v>162</v>
      </c>
      <c r="F4" s="226" t="s">
        <v>194</v>
      </c>
      <c r="G4" s="225" t="s">
        <v>195</v>
      </c>
      <c r="H4" s="225" t="s">
        <v>196</v>
      </c>
      <c r="I4" s="225" t="s">
        <v>197</v>
      </c>
      <c r="J4" s="225" t="s">
        <v>198</v>
      </c>
      <c r="K4" s="225" t="s">
        <v>182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22.5" customHeight="1">
      <c r="A5" s="225" t="s">
        <v>95</v>
      </c>
      <c r="B5" s="225" t="s">
        <v>96</v>
      </c>
      <c r="C5" s="225" t="s">
        <v>97</v>
      </c>
      <c r="D5" s="225"/>
      <c r="E5" s="225"/>
      <c r="F5" s="226"/>
      <c r="G5" s="225"/>
      <c r="H5" s="225"/>
      <c r="I5" s="225"/>
      <c r="J5" s="225"/>
      <c r="K5" s="22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2.5" customHeight="1">
      <c r="A6" s="225"/>
      <c r="B6" s="225"/>
      <c r="C6" s="225"/>
      <c r="D6" s="225"/>
      <c r="E6" s="225"/>
      <c r="F6" s="226"/>
      <c r="G6" s="225"/>
      <c r="H6" s="225"/>
      <c r="I6" s="225"/>
      <c r="J6" s="225"/>
      <c r="K6" s="22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12" ht="22.5" customHeight="1">
      <c r="A7" s="93"/>
      <c r="B7" s="93"/>
      <c r="C7" s="93"/>
      <c r="D7" s="93"/>
      <c r="E7" s="92">
        <f>E8</f>
        <v>0</v>
      </c>
      <c r="F7" s="92">
        <f aca="true" t="shared" si="0" ref="F7:K7">F8</f>
        <v>0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223"/>
    </row>
    <row r="8" spans="1:12" ht="22.5" customHeight="1">
      <c r="A8" s="93"/>
      <c r="B8" s="93"/>
      <c r="C8" s="93"/>
      <c r="D8" s="93"/>
      <c r="E8" s="92">
        <f>E9+E10</f>
        <v>0</v>
      </c>
      <c r="F8" s="92">
        <f aca="true" t="shared" si="1" ref="F8:K8">F9+F10</f>
        <v>0</v>
      </c>
      <c r="G8" s="92">
        <f t="shared" si="1"/>
        <v>0</v>
      </c>
      <c r="H8" s="92">
        <f t="shared" si="1"/>
        <v>0</v>
      </c>
      <c r="I8" s="92">
        <f t="shared" si="1"/>
        <v>0</v>
      </c>
      <c r="J8" s="92">
        <f t="shared" si="1"/>
        <v>0</v>
      </c>
      <c r="K8" s="92">
        <f t="shared" si="1"/>
        <v>0</v>
      </c>
      <c r="L8" s="223"/>
    </row>
    <row r="9" spans="1:252" s="218" customFormat="1" ht="22.5" customHeight="1">
      <c r="A9" s="227"/>
      <c r="B9" s="227"/>
      <c r="C9" s="227"/>
      <c r="D9" s="227"/>
      <c r="E9" s="228">
        <f>SUM(F9:K9)</f>
        <v>0</v>
      </c>
      <c r="F9" s="229"/>
      <c r="G9" s="230"/>
      <c r="H9" s="230"/>
      <c r="I9" s="230"/>
      <c r="J9" s="230"/>
      <c r="K9" s="57"/>
      <c r="L9" s="232"/>
      <c r="M9" s="223"/>
      <c r="N9" s="223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</row>
    <row r="10" spans="1:252" ht="26.25" customHeight="1">
      <c r="A10" s="223"/>
      <c r="B10" s="223"/>
      <c r="C10" s="223"/>
      <c r="D10" s="216" t="s">
        <v>199</v>
      </c>
      <c r="E10" s="223"/>
      <c r="F10" s="223"/>
      <c r="G10" s="223"/>
      <c r="H10" s="223"/>
      <c r="I10" s="223"/>
      <c r="J10" s="223"/>
      <c r="K10" s="22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7:252" ht="22.5" customHeight="1">
      <c r="G11" s="223"/>
      <c r="L11" s="23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2:252" ht="22.5" customHeight="1">
      <c r="L12" s="23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2:252" ht="22.5" customHeight="1">
      <c r="L13" s="23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2:252" ht="22.5" customHeight="1">
      <c r="L14" s="23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2:252" ht="22.5" customHeight="1">
      <c r="L15" s="23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2:252" ht="22.5" customHeight="1">
      <c r="L16" s="23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2:252" ht="22.5" customHeight="1">
      <c r="L17" s="23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H18"/>
      <c r="I18"/>
      <c r="J18"/>
      <c r="K18"/>
      <c r="L18" s="23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H19"/>
      <c r="I19"/>
      <c r="J19"/>
      <c r="K19"/>
      <c r="L19" s="233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H20"/>
      <c r="I20"/>
      <c r="J20"/>
      <c r="K20"/>
      <c r="L20" s="233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</sheetData>
  <sheetProtection formatCells="0" formatColumns="0" formatRows="0"/>
  <mergeCells count="15">
    <mergeCell ref="A2:K2"/>
    <mergeCell ref="A3:D3"/>
    <mergeCell ref="I3:K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"/>
  <sheetViews>
    <sheetView showGridLines="0" showZeros="0" workbookViewId="0" topLeftCell="A1">
      <selection activeCell="D6" sqref="D6"/>
    </sheetView>
  </sheetViews>
  <sheetFormatPr defaultColWidth="6.875" defaultRowHeight="22.5" customHeight="1"/>
  <cols>
    <col min="1" max="11" width="9.875" style="448" customWidth="1"/>
    <col min="12" max="253" width="6.75390625" style="448" customWidth="1"/>
    <col min="254" max="16384" width="6.875" style="449" customWidth="1"/>
  </cols>
  <sheetData>
    <row r="1" spans="1:253" ht="22.5" customHeight="1">
      <c r="A1" s="450"/>
      <c r="B1" s="450"/>
      <c r="C1" s="450"/>
      <c r="D1" s="450"/>
      <c r="E1" s="450"/>
      <c r="F1" s="450"/>
      <c r="G1" s="450"/>
      <c r="H1" s="450"/>
      <c r="K1" s="461" t="s">
        <v>76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452"/>
      <c r="B3" s="453"/>
      <c r="C3" s="453"/>
      <c r="D3" s="453"/>
      <c r="E3" s="452"/>
      <c r="F3" s="452"/>
      <c r="G3" s="452"/>
      <c r="H3" s="452"/>
      <c r="J3" s="462" t="s">
        <v>77</v>
      </c>
      <c r="K3" s="46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2.5" customHeight="1">
      <c r="A4" s="454" t="s">
        <v>78</v>
      </c>
      <c r="B4" s="455" t="s">
        <v>79</v>
      </c>
      <c r="C4" s="455"/>
      <c r="D4" s="455"/>
      <c r="E4" s="456" t="s">
        <v>80</v>
      </c>
      <c r="F4" s="456" t="s">
        <v>81</v>
      </c>
      <c r="G4" s="456" t="s">
        <v>82</v>
      </c>
      <c r="H4" s="456" t="s">
        <v>83</v>
      </c>
      <c r="I4" s="456" t="s">
        <v>84</v>
      </c>
      <c r="J4" s="463" t="s">
        <v>85</v>
      </c>
      <c r="K4" s="464" t="s">
        <v>86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36" customHeight="1">
      <c r="A5" s="456"/>
      <c r="B5" s="456" t="s">
        <v>87</v>
      </c>
      <c r="C5" s="456" t="s">
        <v>88</v>
      </c>
      <c r="D5" s="456" t="s">
        <v>89</v>
      </c>
      <c r="E5" s="456"/>
      <c r="F5" s="456"/>
      <c r="G5" s="456"/>
      <c r="H5" s="456"/>
      <c r="I5" s="456"/>
      <c r="J5" s="456"/>
      <c r="K5" s="46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3.25" customHeight="1">
      <c r="A6" s="457">
        <f>SUM(C6:K6)</f>
        <v>971.02</v>
      </c>
      <c r="B6" s="458">
        <f>SUM(C6:D6)</f>
        <v>971.02</v>
      </c>
      <c r="C6" s="459">
        <f>'12财政拨款收支总表'!B7</f>
        <v>871.02</v>
      </c>
      <c r="D6" s="457">
        <f>'12财政拨款收支总表'!B8</f>
        <v>100</v>
      </c>
      <c r="E6" s="457"/>
      <c r="F6" s="457">
        <f>'12财政拨款收支总表'!B9</f>
        <v>0</v>
      </c>
      <c r="G6" s="460"/>
      <c r="H6" s="460"/>
      <c r="I6" s="460"/>
      <c r="J6" s="460"/>
      <c r="K6" s="46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</row>
  </sheetData>
  <sheetProtection formatCells="0" formatColumns="0" formatRows="0"/>
  <mergeCells count="11">
    <mergeCell ref="A2:K2"/>
    <mergeCell ref="J3:K3"/>
    <mergeCell ref="B4:D4"/>
    <mergeCell ref="A4:A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showZeros="0" workbookViewId="0" topLeftCell="A1">
      <selection activeCell="D7" sqref="D7"/>
    </sheetView>
  </sheetViews>
  <sheetFormatPr defaultColWidth="9.00390625" defaultRowHeight="14.25"/>
  <cols>
    <col min="1" max="3" width="5.875" style="0" customWidth="1"/>
    <col min="4" max="4" width="14.875" style="0" customWidth="1"/>
    <col min="5" max="5" width="10.375" style="0" customWidth="1"/>
  </cols>
  <sheetData>
    <row r="1" ht="14.25" customHeight="1">
      <c r="J1" t="s">
        <v>230</v>
      </c>
    </row>
    <row r="2" spans="1:10" ht="31.5" customHeight="1">
      <c r="A2" s="67" t="s">
        <v>231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7.75" customHeight="1">
      <c r="A3" s="6"/>
      <c r="B3" s="6"/>
      <c r="C3" s="6"/>
      <c r="D3" s="6"/>
      <c r="I3" s="217" t="s">
        <v>77</v>
      </c>
      <c r="J3" s="217"/>
    </row>
    <row r="4" spans="1:10" ht="33" customHeight="1">
      <c r="A4" s="212" t="s">
        <v>92</v>
      </c>
      <c r="B4" s="212"/>
      <c r="C4" s="212"/>
      <c r="D4" s="72" t="s">
        <v>93</v>
      </c>
      <c r="E4" s="72" t="s">
        <v>111</v>
      </c>
      <c r="F4" s="72"/>
      <c r="G4" s="72"/>
      <c r="H4" s="72"/>
      <c r="I4" s="72"/>
      <c r="J4" s="72"/>
    </row>
    <row r="5" spans="1:10" ht="14.25" customHeight="1">
      <c r="A5" s="72" t="s">
        <v>95</v>
      </c>
      <c r="B5" s="72" t="s">
        <v>96</v>
      </c>
      <c r="C5" s="72" t="s">
        <v>97</v>
      </c>
      <c r="D5" s="72"/>
      <c r="E5" s="72" t="s">
        <v>87</v>
      </c>
      <c r="F5" s="72" t="s">
        <v>202</v>
      </c>
      <c r="G5" s="72" t="s">
        <v>198</v>
      </c>
      <c r="H5" s="72" t="s">
        <v>203</v>
      </c>
      <c r="I5" s="72" t="s">
        <v>194</v>
      </c>
      <c r="J5" s="72" t="s">
        <v>204</v>
      </c>
    </row>
    <row r="6" spans="1:10" ht="32.25" customHeight="1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0" ht="32.25" customHeight="1">
      <c r="A7" s="93"/>
      <c r="B7" s="93"/>
      <c r="C7" s="93"/>
      <c r="D7" s="93"/>
      <c r="E7" s="92">
        <f>E8</f>
        <v>0</v>
      </c>
      <c r="F7" s="92">
        <f>F8</f>
        <v>0</v>
      </c>
      <c r="G7" s="92">
        <f>G8</f>
        <v>0</v>
      </c>
      <c r="H7" s="92">
        <f>H8</f>
        <v>0</v>
      </c>
      <c r="I7" s="92">
        <f>I8</f>
        <v>0</v>
      </c>
      <c r="J7" s="72"/>
    </row>
    <row r="8" spans="1:10" ht="32.25" customHeight="1">
      <c r="A8" s="93"/>
      <c r="B8" s="93"/>
      <c r="C8" s="93"/>
      <c r="D8" s="93"/>
      <c r="E8" s="92">
        <f>E9+E10</f>
        <v>0</v>
      </c>
      <c r="F8" s="92">
        <f>F9+F10</f>
        <v>0</v>
      </c>
      <c r="G8" s="92">
        <f>G9+G10</f>
        <v>0</v>
      </c>
      <c r="H8" s="92">
        <f>H9+H10</f>
        <v>0</v>
      </c>
      <c r="I8" s="92">
        <f>I9+I10</f>
        <v>0</v>
      </c>
      <c r="J8" s="72"/>
    </row>
    <row r="9" spans="1:10" s="26" customFormat="1" ht="24.75" customHeight="1">
      <c r="A9" s="107"/>
      <c r="B9" s="107"/>
      <c r="C9" s="107"/>
      <c r="D9" s="107"/>
      <c r="E9" s="213">
        <f>'19一般-个人和家庭（部门预算）'!E9</f>
        <v>0</v>
      </c>
      <c r="F9" s="214">
        <f>E9-SUM(G9:J9)</f>
        <v>0</v>
      </c>
      <c r="G9" s="215">
        <f>'19一般-个人和家庭（部门预算）'!J9</f>
        <v>0</v>
      </c>
      <c r="H9" s="215"/>
      <c r="I9" s="215">
        <f>'19一般-个人和家庭（部门预算）'!F9+'19一般-个人和家庭（部门预算）'!G9</f>
        <v>0</v>
      </c>
      <c r="J9" s="215">
        <f>'19一般-个人和家庭（部门预算）'!K9</f>
        <v>0</v>
      </c>
    </row>
    <row r="10" ht="14.25">
      <c r="D10" s="216" t="s">
        <v>205</v>
      </c>
    </row>
  </sheetData>
  <sheetProtection formatCells="0" formatColumns="0" formatRows="0"/>
  <mergeCells count="15">
    <mergeCell ref="A2:J2"/>
    <mergeCell ref="A3:D3"/>
    <mergeCell ref="I3:J3"/>
    <mergeCell ref="A4:C4"/>
    <mergeCell ref="E4:J4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V18"/>
  <sheetViews>
    <sheetView showGridLines="0" showZeros="0" workbookViewId="0" topLeftCell="A1">
      <selection activeCell="O21" sqref="O21"/>
    </sheetView>
  </sheetViews>
  <sheetFormatPr defaultColWidth="6.875" defaultRowHeight="12.75" customHeight="1"/>
  <cols>
    <col min="1" max="2" width="6.875" style="182" customWidth="1"/>
    <col min="3" max="3" width="8.75390625" style="182" customWidth="1"/>
    <col min="4" max="4" width="15.875" style="182" customWidth="1"/>
    <col min="5" max="5" width="21.75390625" style="182" customWidth="1"/>
    <col min="6" max="7" width="11.125" style="182" customWidth="1"/>
    <col min="8" max="16" width="10.125" style="182" customWidth="1"/>
    <col min="17" max="16384" width="6.875" style="182" customWidth="1"/>
  </cols>
  <sheetData>
    <row r="1" spans="3:256" ht="22.5" customHeight="1"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99"/>
      <c r="N1" s="200"/>
      <c r="P1" s="201" t="s">
        <v>232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3:256" ht="22.5" customHeight="1">
      <c r="C2" s="184" t="s">
        <v>233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3:256" ht="22.5" customHeight="1">
      <c r="C3" s="6"/>
      <c r="D3" s="6"/>
      <c r="E3" s="6"/>
      <c r="F3" s="6"/>
      <c r="G3" s="6"/>
      <c r="H3" s="185"/>
      <c r="I3" s="185"/>
      <c r="J3" s="202"/>
      <c r="K3" s="203"/>
      <c r="L3" s="203"/>
      <c r="M3" s="199"/>
      <c r="N3" s="204"/>
      <c r="P3" s="205" t="s">
        <v>77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186" t="s">
        <v>92</v>
      </c>
      <c r="B4" s="186"/>
      <c r="C4" s="186"/>
      <c r="D4" s="186" t="s">
        <v>93</v>
      </c>
      <c r="E4" s="187" t="s">
        <v>234</v>
      </c>
      <c r="F4" s="186" t="s">
        <v>94</v>
      </c>
      <c r="G4" s="188" t="s">
        <v>79</v>
      </c>
      <c r="H4" s="188"/>
      <c r="I4" s="188"/>
      <c r="J4" s="206" t="s">
        <v>80</v>
      </c>
      <c r="K4" s="206" t="s">
        <v>81</v>
      </c>
      <c r="L4" s="206" t="s">
        <v>82</v>
      </c>
      <c r="M4" s="206" t="s">
        <v>83</v>
      </c>
      <c r="N4" s="206" t="s">
        <v>84</v>
      </c>
      <c r="O4" s="206" t="s">
        <v>85</v>
      </c>
      <c r="P4" s="206" t="s">
        <v>86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89" t="s">
        <v>95</v>
      </c>
      <c r="B5" s="190" t="s">
        <v>96</v>
      </c>
      <c r="C5" s="190" t="s">
        <v>97</v>
      </c>
      <c r="D5" s="186"/>
      <c r="E5" s="187"/>
      <c r="F5" s="186"/>
      <c r="G5" s="191" t="s">
        <v>87</v>
      </c>
      <c r="H5" s="191" t="s">
        <v>88</v>
      </c>
      <c r="I5" s="191" t="s">
        <v>89</v>
      </c>
      <c r="J5" s="207"/>
      <c r="K5" s="207">
        <v>6</v>
      </c>
      <c r="L5" s="207">
        <v>7</v>
      </c>
      <c r="M5" s="207">
        <v>8</v>
      </c>
      <c r="N5" s="207">
        <v>9</v>
      </c>
      <c r="O5" s="207">
        <v>10</v>
      </c>
      <c r="P5" s="207">
        <v>11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4" customHeight="1">
      <c r="A6" s="192">
        <v>213</v>
      </c>
      <c r="B6" s="193" t="s">
        <v>99</v>
      </c>
      <c r="C6" s="194">
        <v>99</v>
      </c>
      <c r="D6" s="195" t="s">
        <v>235</v>
      </c>
      <c r="E6" s="14" t="s">
        <v>236</v>
      </c>
      <c r="F6" s="196">
        <f>SUM(H6:P6)</f>
        <v>30</v>
      </c>
      <c r="G6" s="196">
        <f>SUM(H6:I6)</f>
        <v>30</v>
      </c>
      <c r="H6" s="197">
        <v>30</v>
      </c>
      <c r="I6" s="208"/>
      <c r="J6" s="208"/>
      <c r="K6" s="209"/>
      <c r="L6" s="209"/>
      <c r="M6" s="209"/>
      <c r="N6" s="208"/>
      <c r="O6" s="210"/>
      <c r="P6" s="208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3:256" ht="22.5" customHeight="1">
      <c r="C7" s="198"/>
      <c r="D7" s="198"/>
      <c r="E7" s="198"/>
      <c r="F7" s="198"/>
      <c r="G7" s="198"/>
      <c r="H7" s="198"/>
      <c r="I7" s="211"/>
      <c r="J7" s="198"/>
      <c r="K7" s="198"/>
      <c r="L7" s="198"/>
      <c r="M7" s="198"/>
      <c r="N7" s="198"/>
      <c r="O7" s="198"/>
      <c r="P7" s="19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3:256" ht="22.5" customHeight="1"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:256" ht="22.5" customHeight="1">
      <c r="C9" s="198"/>
      <c r="D9" s="198"/>
      <c r="E9" s="198"/>
      <c r="F9" s="199"/>
      <c r="G9" s="198"/>
      <c r="H9" s="199"/>
      <c r="I9" s="198"/>
      <c r="J9" s="198"/>
      <c r="K9" s="198"/>
      <c r="L9" s="198"/>
      <c r="M9" s="198"/>
      <c r="N9" s="198"/>
      <c r="O9" s="198"/>
      <c r="P9" s="19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:256" ht="22.5" customHeight="1"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:256" ht="22.5" customHeight="1"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9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:256" ht="22.5" customHeight="1">
      <c r="C12" s="198"/>
      <c r="D12" s="198"/>
      <c r="E12" s="198"/>
      <c r="F12" s="199"/>
      <c r="G12" s="199"/>
      <c r="H12" s="198"/>
      <c r="I12" s="198"/>
      <c r="J12" s="198"/>
      <c r="K12" s="199"/>
      <c r="L12" s="198"/>
      <c r="M12" s="198"/>
      <c r="N12" s="198"/>
      <c r="O12" s="198"/>
      <c r="P12" s="199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:256" ht="22.5" customHeight="1">
      <c r="C13" s="198"/>
      <c r="D13" s="198"/>
      <c r="E13" s="198"/>
      <c r="F13" s="199"/>
      <c r="G13" s="199"/>
      <c r="H13" s="199"/>
      <c r="I13" s="198"/>
      <c r="J13" s="199"/>
      <c r="K13" s="199"/>
      <c r="L13" s="198"/>
      <c r="M13" s="198"/>
      <c r="N13" s="199"/>
      <c r="O13" s="198"/>
      <c r="P13" s="199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:256" ht="22.5" customHeight="1">
      <c r="C14" s="199"/>
      <c r="D14" s="199"/>
      <c r="E14" s="198"/>
      <c r="F14" s="199"/>
      <c r="G14" s="199"/>
      <c r="H14" s="199"/>
      <c r="I14" s="198"/>
      <c r="J14" s="199"/>
      <c r="K14" s="199"/>
      <c r="L14" s="198"/>
      <c r="M14" s="199"/>
      <c r="N14" s="199"/>
      <c r="O14" s="199"/>
      <c r="P14" s="19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:256" ht="22.5" customHeight="1">
      <c r="C15" s="199"/>
      <c r="D15" s="199"/>
      <c r="E15" s="199"/>
      <c r="F15" s="199"/>
      <c r="G15" s="199"/>
      <c r="H15" s="199"/>
      <c r="I15" s="198"/>
      <c r="J15" s="199"/>
      <c r="K15" s="199"/>
      <c r="L15" s="199"/>
      <c r="M15" s="199"/>
      <c r="N15" s="199"/>
      <c r="O15" s="199"/>
      <c r="P15" s="199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7:256" ht="22.5" customHeight="1"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7:256" ht="22.5" customHeight="1"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3:256" ht="22.5" customHeight="1">
      <c r="C18" s="199"/>
      <c r="D18" s="199"/>
      <c r="E18" s="199"/>
      <c r="F18" s="199"/>
      <c r="G18" s="199"/>
      <c r="H18" s="199"/>
      <c r="I18" s="199"/>
      <c r="J18" s="199"/>
      <c r="K18" s="198"/>
      <c r="L18" s="199"/>
      <c r="M18" s="199"/>
      <c r="N18" s="199"/>
      <c r="O18" s="199"/>
      <c r="P18" s="199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14">
    <mergeCell ref="C2:P2"/>
    <mergeCell ref="C3:G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6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1">
      <selection activeCell="D8" sqref="D8"/>
    </sheetView>
  </sheetViews>
  <sheetFormatPr defaultColWidth="6.875" defaultRowHeight="12.75" customHeight="1"/>
  <cols>
    <col min="1" max="3" width="4.00390625" style="145" customWidth="1"/>
    <col min="4" max="4" width="23.125" style="145" customWidth="1"/>
    <col min="5" max="5" width="8.875" style="145" customWidth="1"/>
    <col min="6" max="6" width="8.125" style="145" customWidth="1"/>
    <col min="7" max="9" width="7.125" style="145" customWidth="1"/>
    <col min="10" max="10" width="7.75390625" style="145" customWidth="1"/>
    <col min="11" max="18" width="7.125" style="145" customWidth="1"/>
    <col min="19" max="20" width="7.25390625" style="145" customWidth="1"/>
    <col min="21" max="16384" width="6.875" style="145" customWidth="1"/>
  </cols>
  <sheetData>
    <row r="1" spans="1:20" ht="24.7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62"/>
      <c r="Q1" s="162"/>
      <c r="R1" s="169"/>
      <c r="S1" s="169"/>
      <c r="T1" s="146" t="s">
        <v>237</v>
      </c>
    </row>
    <row r="2" spans="1:20" ht="24.75" customHeight="1">
      <c r="A2" s="147" t="s">
        <v>238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1" ht="24.75" customHeight="1">
      <c r="A3" s="6"/>
      <c r="B3" s="6"/>
      <c r="C3" s="6"/>
      <c r="D3" s="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65"/>
      <c r="Q3" s="165"/>
      <c r="R3" s="170"/>
      <c r="S3" s="171" t="s">
        <v>77</v>
      </c>
      <c r="T3" s="171"/>
      <c r="U3" s="172"/>
    </row>
    <row r="4" spans="1:21" ht="24.75" customHeight="1">
      <c r="A4" s="148" t="s">
        <v>92</v>
      </c>
      <c r="B4" s="148"/>
      <c r="C4" s="149"/>
      <c r="D4" s="150" t="s">
        <v>93</v>
      </c>
      <c r="E4" s="151" t="s">
        <v>103</v>
      </c>
      <c r="F4" s="152" t="s">
        <v>104</v>
      </c>
      <c r="G4" s="148"/>
      <c r="H4" s="148"/>
      <c r="I4" s="149"/>
      <c r="J4" s="153" t="s">
        <v>105</v>
      </c>
      <c r="K4" s="166"/>
      <c r="L4" s="166"/>
      <c r="M4" s="166"/>
      <c r="N4" s="166"/>
      <c r="O4" s="166"/>
      <c r="P4" s="166"/>
      <c r="Q4" s="173"/>
      <c r="R4" s="174" t="s">
        <v>106</v>
      </c>
      <c r="S4" s="175" t="s">
        <v>107</v>
      </c>
      <c r="T4" s="175" t="s">
        <v>108</v>
      </c>
      <c r="U4" s="172"/>
    </row>
    <row r="5" spans="1:21" ht="24.75" customHeight="1">
      <c r="A5" s="153" t="s">
        <v>95</v>
      </c>
      <c r="B5" s="150" t="s">
        <v>96</v>
      </c>
      <c r="C5" s="150" t="s">
        <v>97</v>
      </c>
      <c r="D5" s="150"/>
      <c r="E5" s="151"/>
      <c r="F5" s="150" t="s">
        <v>78</v>
      </c>
      <c r="G5" s="150" t="s">
        <v>109</v>
      </c>
      <c r="H5" s="150" t="s">
        <v>110</v>
      </c>
      <c r="I5" s="151" t="s">
        <v>111</v>
      </c>
      <c r="J5" s="167" t="s">
        <v>78</v>
      </c>
      <c r="K5" s="133" t="s">
        <v>112</v>
      </c>
      <c r="L5" s="133" t="s">
        <v>113</v>
      </c>
      <c r="M5" s="133" t="s">
        <v>114</v>
      </c>
      <c r="N5" s="133" t="s">
        <v>115</v>
      </c>
      <c r="O5" s="133" t="s">
        <v>116</v>
      </c>
      <c r="P5" s="133" t="s">
        <v>117</v>
      </c>
      <c r="Q5" s="133" t="s">
        <v>118</v>
      </c>
      <c r="R5" s="176"/>
      <c r="S5" s="175"/>
      <c r="T5" s="175"/>
      <c r="U5" s="172"/>
    </row>
    <row r="6" spans="1:20" ht="30.75" customHeight="1">
      <c r="A6" s="153"/>
      <c r="B6" s="150"/>
      <c r="C6" s="150"/>
      <c r="D6" s="151"/>
      <c r="E6" s="154" t="s">
        <v>94</v>
      </c>
      <c r="F6" s="150"/>
      <c r="G6" s="150"/>
      <c r="H6" s="150"/>
      <c r="I6" s="151"/>
      <c r="J6" s="168"/>
      <c r="K6" s="133"/>
      <c r="L6" s="133"/>
      <c r="M6" s="133"/>
      <c r="N6" s="133"/>
      <c r="O6" s="133"/>
      <c r="P6" s="133"/>
      <c r="Q6" s="133"/>
      <c r="R6" s="177"/>
      <c r="S6" s="175"/>
      <c r="T6" s="175"/>
    </row>
    <row r="7" spans="1:20" ht="33.75" customHeight="1">
      <c r="A7" s="155"/>
      <c r="B7" s="155"/>
      <c r="C7" s="156"/>
      <c r="D7" s="157"/>
      <c r="E7" s="158"/>
      <c r="F7" s="158"/>
      <c r="G7" s="159"/>
      <c r="H7" s="159"/>
      <c r="I7" s="159"/>
      <c r="J7" s="159"/>
      <c r="K7" s="159"/>
      <c r="L7" s="158"/>
      <c r="M7" s="159"/>
      <c r="N7" s="159"/>
      <c r="O7" s="159"/>
      <c r="P7" s="159"/>
      <c r="Q7" s="159"/>
      <c r="R7" s="178"/>
      <c r="S7" s="178"/>
      <c r="T7" s="179"/>
    </row>
    <row r="8" spans="1:20" ht="24.75" customHeight="1">
      <c r="A8" s="160"/>
      <c r="B8" s="160"/>
      <c r="C8" s="160"/>
      <c r="D8" s="123" t="s">
        <v>239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80"/>
      <c r="S8" s="180"/>
      <c r="T8" s="180"/>
    </row>
    <row r="9" spans="1:20" ht="18.75" customHeight="1">
      <c r="A9" s="160"/>
      <c r="B9" s="160"/>
      <c r="C9" s="160"/>
      <c r="D9" s="123"/>
      <c r="E9" s="161"/>
      <c r="F9" s="162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80"/>
      <c r="S9" s="180"/>
      <c r="T9" s="180"/>
    </row>
    <row r="10" spans="1:20" ht="18.75" customHeight="1">
      <c r="A10" s="163"/>
      <c r="B10" s="160"/>
      <c r="C10" s="160"/>
      <c r="D10" s="123"/>
      <c r="E10" s="161"/>
      <c r="F10" s="162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80"/>
      <c r="S10" s="180"/>
      <c r="T10" s="180"/>
    </row>
    <row r="11" spans="1:20" ht="18.75" customHeight="1">
      <c r="A11" s="163"/>
      <c r="B11" s="160"/>
      <c r="C11" s="160"/>
      <c r="D11" s="123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80"/>
      <c r="S11" s="180"/>
      <c r="T11" s="181"/>
    </row>
    <row r="12" spans="1:20" ht="18.75" customHeight="1">
      <c r="A12" s="163"/>
      <c r="B12" s="163"/>
      <c r="C12" s="160"/>
      <c r="D12" s="123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80"/>
      <c r="S12" s="180"/>
      <c r="T12" s="181"/>
    </row>
    <row r="13" spans="1:20" ht="18.75" customHeight="1">
      <c r="A13" s="163"/>
      <c r="B13" s="163"/>
      <c r="C13" s="163"/>
      <c r="D13" s="123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80"/>
      <c r="S13" s="180"/>
      <c r="T13" s="181"/>
    </row>
    <row r="14" spans="1:20" ht="18.75" customHeight="1">
      <c r="A14" s="163"/>
      <c r="B14" s="163"/>
      <c r="C14" s="163"/>
      <c r="D14" s="123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80"/>
      <c r="S14" s="181"/>
      <c r="T14" s="181"/>
    </row>
    <row r="15" spans="1:20" ht="18.75" customHeight="1">
      <c r="A15" s="163"/>
      <c r="B15" s="163"/>
      <c r="C15" s="163"/>
      <c r="D15" s="164"/>
      <c r="E15" s="161"/>
      <c r="F15" s="162"/>
      <c r="G15" s="162"/>
      <c r="H15" s="162"/>
      <c r="I15" s="162"/>
      <c r="J15" s="162"/>
      <c r="K15" s="162"/>
      <c r="L15" s="162"/>
      <c r="M15" s="162"/>
      <c r="N15" s="162"/>
      <c r="O15" s="161"/>
      <c r="P15" s="161"/>
      <c r="Q15" s="161"/>
      <c r="R15" s="181"/>
      <c r="S15" s="181"/>
      <c r="T15" s="181"/>
    </row>
  </sheetData>
  <sheetProtection formatCells="0" formatColumns="0" formatRows="0"/>
  <mergeCells count="24">
    <mergeCell ref="A2:T2"/>
    <mergeCell ref="A3:D3"/>
    <mergeCell ref="S3:T3"/>
    <mergeCell ref="J4:Q4"/>
    <mergeCell ref="A5:A6"/>
    <mergeCell ref="B5:B6"/>
    <mergeCell ref="C5:C6"/>
    <mergeCell ref="D4:D6"/>
    <mergeCell ref="E4:E5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0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D8" sqref="D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5.375" style="0" customWidth="1"/>
    <col min="5" max="5" width="10.625" style="0" customWidth="1"/>
    <col min="6" max="20" width="7.25390625" style="0" customWidth="1"/>
  </cols>
  <sheetData>
    <row r="1" spans="1:20" ht="14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79" t="s">
        <v>240</v>
      </c>
    </row>
    <row r="2" spans="1:20" ht="24.75" customHeight="1">
      <c r="A2" s="67" t="s">
        <v>241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9.5" customHeight="1">
      <c r="A3" s="6"/>
      <c r="B3" s="6"/>
      <c r="C3" s="6"/>
      <c r="D3" s="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80" t="s">
        <v>77</v>
      </c>
      <c r="T3" s="80"/>
    </row>
    <row r="4" spans="1:20" ht="27.75" customHeight="1">
      <c r="A4" s="68" t="s">
        <v>92</v>
      </c>
      <c r="B4" s="69"/>
      <c r="C4" s="70"/>
      <c r="D4" s="71" t="s">
        <v>93</v>
      </c>
      <c r="E4" s="71" t="s">
        <v>94</v>
      </c>
      <c r="F4" s="72" t="s">
        <v>122</v>
      </c>
      <c r="G4" s="72" t="s">
        <v>123</v>
      </c>
      <c r="H4" s="72" t="s">
        <v>124</v>
      </c>
      <c r="I4" s="72" t="s">
        <v>125</v>
      </c>
      <c r="J4" s="72" t="s">
        <v>126</v>
      </c>
      <c r="K4" s="72" t="s">
        <v>127</v>
      </c>
      <c r="L4" s="72" t="s">
        <v>113</v>
      </c>
      <c r="M4" s="72" t="s">
        <v>128</v>
      </c>
      <c r="N4" s="72" t="s">
        <v>111</v>
      </c>
      <c r="O4" s="72" t="s">
        <v>115</v>
      </c>
      <c r="P4" s="72" t="s">
        <v>114</v>
      </c>
      <c r="Q4" s="72" t="s">
        <v>129</v>
      </c>
      <c r="R4" s="72" t="s">
        <v>130</v>
      </c>
      <c r="S4" s="72" t="s">
        <v>131</v>
      </c>
      <c r="T4" s="72" t="s">
        <v>118</v>
      </c>
    </row>
    <row r="5" spans="1:20" ht="13.5" customHeight="1">
      <c r="A5" s="71" t="s">
        <v>95</v>
      </c>
      <c r="B5" s="71" t="s">
        <v>96</v>
      </c>
      <c r="C5" s="71" t="s">
        <v>97</v>
      </c>
      <c r="D5" s="73"/>
      <c r="E5" s="73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8" customHeight="1">
      <c r="A6" s="74"/>
      <c r="B6" s="74"/>
      <c r="C6" s="74"/>
      <c r="D6" s="74"/>
      <c r="E6" s="74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s="26" customFormat="1" ht="29.25" customHeight="1">
      <c r="A7" s="107"/>
      <c r="B7" s="107"/>
      <c r="C7" s="107"/>
      <c r="D7" s="75"/>
      <c r="E7" s="76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ht="14.25">
      <c r="D8" t="s">
        <v>239</v>
      </c>
    </row>
  </sheetData>
  <sheetProtection formatCells="0" formatColumns="0" formatRows="0"/>
  <mergeCells count="24">
    <mergeCell ref="A2:T2"/>
    <mergeCell ref="A3:D3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2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E13" sqref="E13:E14"/>
    </sheetView>
  </sheetViews>
  <sheetFormatPr defaultColWidth="6.875" defaultRowHeight="12.75" customHeight="1"/>
  <cols>
    <col min="1" max="3" width="4.00390625" style="109" customWidth="1"/>
    <col min="4" max="4" width="22.50390625" style="109" customWidth="1"/>
    <col min="5" max="6" width="8.50390625" style="109" customWidth="1"/>
    <col min="7" max="9" width="7.25390625" style="109" customWidth="1"/>
    <col min="10" max="10" width="8.50390625" style="109" customWidth="1"/>
    <col min="11" max="18" width="7.25390625" style="109" customWidth="1"/>
    <col min="19" max="20" width="7.75390625" style="109" customWidth="1"/>
    <col min="21" max="16384" width="6.875" style="109" customWidth="1"/>
  </cols>
  <sheetData>
    <row r="1" spans="1:20" ht="24.7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27"/>
      <c r="Q1" s="127"/>
      <c r="R1" s="134"/>
      <c r="S1" s="134"/>
      <c r="T1" s="110" t="s">
        <v>242</v>
      </c>
    </row>
    <row r="2" spans="1:20" ht="24.75" customHeight="1">
      <c r="A2" s="111" t="s">
        <v>243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1" ht="24.75" customHeight="1">
      <c r="A3" s="6"/>
      <c r="B3" s="6"/>
      <c r="C3" s="6"/>
      <c r="D3" s="6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29"/>
      <c r="Q3" s="129"/>
      <c r="R3" s="135"/>
      <c r="S3" s="136" t="s">
        <v>77</v>
      </c>
      <c r="T3" s="136"/>
      <c r="U3" s="137"/>
    </row>
    <row r="4" spans="1:21" ht="24.75" customHeight="1">
      <c r="A4" s="112" t="s">
        <v>92</v>
      </c>
      <c r="B4" s="112"/>
      <c r="C4" s="112"/>
      <c r="D4" s="113" t="s">
        <v>93</v>
      </c>
      <c r="E4" s="113" t="s">
        <v>103</v>
      </c>
      <c r="F4" s="112" t="s">
        <v>104</v>
      </c>
      <c r="G4" s="112"/>
      <c r="H4" s="112"/>
      <c r="I4" s="113"/>
      <c r="J4" s="113" t="s">
        <v>105</v>
      </c>
      <c r="K4" s="130"/>
      <c r="L4" s="130"/>
      <c r="M4" s="130"/>
      <c r="N4" s="130"/>
      <c r="O4" s="130"/>
      <c r="P4" s="130"/>
      <c r="Q4" s="138"/>
      <c r="R4" s="139" t="s">
        <v>106</v>
      </c>
      <c r="S4" s="140" t="s">
        <v>107</v>
      </c>
      <c r="T4" s="140" t="s">
        <v>108</v>
      </c>
      <c r="U4" s="137"/>
    </row>
    <row r="5" spans="1:21" ht="24.75" customHeight="1">
      <c r="A5" s="114" t="s">
        <v>95</v>
      </c>
      <c r="B5" s="114" t="s">
        <v>96</v>
      </c>
      <c r="C5" s="114" t="s">
        <v>97</v>
      </c>
      <c r="D5" s="113"/>
      <c r="E5" s="112"/>
      <c r="F5" s="114" t="s">
        <v>78</v>
      </c>
      <c r="G5" s="114" t="s">
        <v>109</v>
      </c>
      <c r="H5" s="114" t="s">
        <v>110</v>
      </c>
      <c r="I5" s="131" t="s">
        <v>111</v>
      </c>
      <c r="J5" s="132" t="s">
        <v>78</v>
      </c>
      <c r="K5" s="133" t="s">
        <v>112</v>
      </c>
      <c r="L5" s="133" t="s">
        <v>113</v>
      </c>
      <c r="M5" s="133" t="s">
        <v>114</v>
      </c>
      <c r="N5" s="133" t="s">
        <v>115</v>
      </c>
      <c r="O5" s="133" t="s">
        <v>116</v>
      </c>
      <c r="P5" s="133" t="s">
        <v>117</v>
      </c>
      <c r="Q5" s="133" t="s">
        <v>118</v>
      </c>
      <c r="R5" s="140"/>
      <c r="S5" s="140"/>
      <c r="T5" s="140"/>
      <c r="U5" s="137"/>
    </row>
    <row r="6" spans="1:20" ht="30.75" customHeight="1">
      <c r="A6" s="113"/>
      <c r="B6" s="113"/>
      <c r="C6" s="113"/>
      <c r="D6" s="112"/>
      <c r="E6" s="115" t="s">
        <v>94</v>
      </c>
      <c r="F6" s="113"/>
      <c r="G6" s="113"/>
      <c r="H6" s="113"/>
      <c r="I6" s="112"/>
      <c r="J6" s="130"/>
      <c r="K6" s="133"/>
      <c r="L6" s="133"/>
      <c r="M6" s="133"/>
      <c r="N6" s="133"/>
      <c r="O6" s="133"/>
      <c r="P6" s="133"/>
      <c r="Q6" s="133"/>
      <c r="R6" s="140"/>
      <c r="S6" s="140"/>
      <c r="T6" s="140"/>
    </row>
    <row r="7" spans="1:20" s="108" customFormat="1" ht="24.75" customHeight="1">
      <c r="A7" s="116"/>
      <c r="B7" s="116"/>
      <c r="C7" s="117"/>
      <c r="D7" s="118"/>
      <c r="E7" s="119">
        <f>F7+J7+R7+S7+T7</f>
        <v>0</v>
      </c>
      <c r="F7" s="120">
        <f>G7+H7+I7</f>
        <v>0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41"/>
      <c r="S7" s="141"/>
      <c r="T7" s="142"/>
    </row>
    <row r="8" spans="1:20" ht="27" customHeight="1">
      <c r="A8" s="122"/>
      <c r="B8" s="122"/>
      <c r="C8" s="122"/>
      <c r="D8" s="123" t="s">
        <v>244</v>
      </c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43"/>
      <c r="S8" s="143"/>
      <c r="T8" s="143"/>
    </row>
    <row r="9" spans="1:20" ht="18.75" customHeight="1">
      <c r="A9" s="122"/>
      <c r="B9" s="122"/>
      <c r="C9" s="122"/>
      <c r="D9" s="125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43"/>
      <c r="S9" s="143"/>
      <c r="T9" s="143"/>
    </row>
    <row r="10" spans="1:20" ht="18.75" customHeight="1">
      <c r="A10" s="122"/>
      <c r="B10" s="122"/>
      <c r="C10" s="122"/>
      <c r="D10" s="125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43"/>
      <c r="S10" s="143"/>
      <c r="T10" s="143"/>
    </row>
    <row r="11" spans="1:20" ht="18.75" customHeight="1">
      <c r="A11" s="122"/>
      <c r="B11" s="122"/>
      <c r="C11" s="122"/>
      <c r="D11" s="125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43"/>
      <c r="S11" s="143"/>
      <c r="T11" s="143"/>
    </row>
    <row r="12" spans="1:20" ht="18.75" customHeight="1">
      <c r="A12" s="122"/>
      <c r="B12" s="122"/>
      <c r="C12" s="122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43"/>
      <c r="S12" s="143"/>
      <c r="T12" s="144"/>
    </row>
    <row r="13" spans="1:20" ht="18.75" customHeight="1">
      <c r="A13" s="126"/>
      <c r="B13" s="126"/>
      <c r="C13" s="126"/>
      <c r="D13" s="125"/>
      <c r="E13" s="124"/>
      <c r="F13" s="127"/>
      <c r="G13" s="124"/>
      <c r="H13" s="124"/>
      <c r="I13" s="124"/>
      <c r="J13" s="127"/>
      <c r="K13" s="124"/>
      <c r="L13" s="124"/>
      <c r="M13" s="124"/>
      <c r="N13" s="124"/>
      <c r="O13" s="124"/>
      <c r="P13" s="124"/>
      <c r="Q13" s="124"/>
      <c r="R13" s="143"/>
      <c r="S13" s="143"/>
      <c r="T13" s="144"/>
    </row>
    <row r="14" spans="1:20" ht="18.75" customHeight="1">
      <c r="A14" s="126"/>
      <c r="B14" s="126"/>
      <c r="C14" s="126"/>
      <c r="D14" s="128"/>
      <c r="E14" s="124"/>
      <c r="F14" s="127"/>
      <c r="G14" s="127"/>
      <c r="H14" s="127"/>
      <c r="I14" s="127"/>
      <c r="J14" s="127"/>
      <c r="K14" s="127"/>
      <c r="L14" s="124"/>
      <c r="M14" s="124"/>
      <c r="N14" s="124"/>
      <c r="O14" s="124"/>
      <c r="P14" s="124"/>
      <c r="Q14" s="124"/>
      <c r="R14" s="143"/>
      <c r="S14" s="144"/>
      <c r="T14" s="144"/>
    </row>
    <row r="15" spans="1:20" ht="18.75" customHeight="1">
      <c r="A15" s="126"/>
      <c r="B15" s="126"/>
      <c r="C15" s="126"/>
      <c r="D15" s="128"/>
      <c r="E15" s="124"/>
      <c r="F15" s="127"/>
      <c r="G15" s="127"/>
      <c r="H15" s="127"/>
      <c r="I15" s="127"/>
      <c r="J15" s="127"/>
      <c r="K15" s="127"/>
      <c r="L15" s="124"/>
      <c r="M15" s="124"/>
      <c r="N15" s="124"/>
      <c r="O15" s="124"/>
      <c r="P15" s="124"/>
      <c r="Q15" s="124"/>
      <c r="R15" s="144"/>
      <c r="S15" s="144"/>
      <c r="T15" s="144"/>
    </row>
    <row r="16" spans="1:21" ht="12.75" customHeight="1">
      <c r="A16"/>
      <c r="B16"/>
      <c r="C16"/>
      <c r="D16"/>
      <c r="E16"/>
      <c r="F16"/>
      <c r="G16"/>
      <c r="H16"/>
      <c r="I16"/>
      <c r="J16"/>
      <c r="K16" s="108"/>
      <c r="L16" s="108"/>
      <c r="M16"/>
      <c r="N16"/>
      <c r="O16"/>
      <c r="P16"/>
      <c r="Q16"/>
      <c r="R16"/>
      <c r="S16"/>
      <c r="T16"/>
      <c r="U16"/>
    </row>
  </sheetData>
  <sheetProtection formatCells="0" formatColumns="0" formatRows="0"/>
  <mergeCells count="26">
    <mergeCell ref="A2:T2"/>
    <mergeCell ref="A3:D3"/>
    <mergeCell ref="S3:T3"/>
    <mergeCell ref="A4:C4"/>
    <mergeCell ref="F4:I4"/>
    <mergeCell ref="J4:Q4"/>
    <mergeCell ref="A5:A6"/>
    <mergeCell ref="B5:B6"/>
    <mergeCell ref="C5:C6"/>
    <mergeCell ref="D4:D6"/>
    <mergeCell ref="E4:E5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D1" sqref="A1:T6553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5.375" style="0" customWidth="1"/>
    <col min="5" max="5" width="10.625" style="0" customWidth="1"/>
    <col min="6" max="20" width="7.25390625" style="0" customWidth="1"/>
  </cols>
  <sheetData>
    <row r="1" spans="1:20" ht="14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79" t="s">
        <v>245</v>
      </c>
    </row>
    <row r="2" spans="1:20" ht="24.75" customHeight="1">
      <c r="A2" s="67" t="s">
        <v>246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9.5" customHeight="1">
      <c r="A3" s="6"/>
      <c r="B3" s="6"/>
      <c r="C3" s="6"/>
      <c r="D3" s="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80" t="s">
        <v>77</v>
      </c>
      <c r="T3" s="80"/>
    </row>
    <row r="4" spans="1:20" ht="27.75" customHeight="1">
      <c r="A4" s="68" t="s">
        <v>92</v>
      </c>
      <c r="B4" s="69"/>
      <c r="C4" s="70"/>
      <c r="D4" s="71" t="s">
        <v>93</v>
      </c>
      <c r="E4" s="71" t="s">
        <v>94</v>
      </c>
      <c r="F4" s="72" t="s">
        <v>122</v>
      </c>
      <c r="G4" s="72" t="s">
        <v>123</v>
      </c>
      <c r="H4" s="72" t="s">
        <v>124</v>
      </c>
      <c r="I4" s="72" t="s">
        <v>125</v>
      </c>
      <c r="J4" s="72" t="s">
        <v>126</v>
      </c>
      <c r="K4" s="72" t="s">
        <v>127</v>
      </c>
      <c r="L4" s="72" t="s">
        <v>113</v>
      </c>
      <c r="M4" s="72" t="s">
        <v>128</v>
      </c>
      <c r="N4" s="72" t="s">
        <v>111</v>
      </c>
      <c r="O4" s="72" t="s">
        <v>115</v>
      </c>
      <c r="P4" s="72" t="s">
        <v>114</v>
      </c>
      <c r="Q4" s="72" t="s">
        <v>129</v>
      </c>
      <c r="R4" s="72" t="s">
        <v>130</v>
      </c>
      <c r="S4" s="72" t="s">
        <v>131</v>
      </c>
      <c r="T4" s="72" t="s">
        <v>118</v>
      </c>
    </row>
    <row r="5" spans="1:20" ht="13.5" customHeight="1">
      <c r="A5" s="71" t="s">
        <v>95</v>
      </c>
      <c r="B5" s="71" t="s">
        <v>96</v>
      </c>
      <c r="C5" s="71" t="s">
        <v>97</v>
      </c>
      <c r="D5" s="73"/>
      <c r="E5" s="73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8" customHeight="1">
      <c r="A6" s="74"/>
      <c r="B6" s="74"/>
      <c r="C6" s="74"/>
      <c r="D6" s="74"/>
      <c r="E6" s="74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s="26" customFormat="1" ht="29.25" customHeight="1">
      <c r="A7" s="107"/>
      <c r="B7" s="107"/>
      <c r="C7" s="107"/>
      <c r="D7" s="75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ht="14.25">
      <c r="D8" t="str">
        <f>'24专户（部门预算）'!D8</f>
        <v>我单位无纳入专户管理的非税收入拨款，本表以空表列示。</v>
      </c>
    </row>
  </sheetData>
  <sheetProtection formatCells="0" formatColumns="0" formatRows="0"/>
  <mergeCells count="24">
    <mergeCell ref="A2:T2"/>
    <mergeCell ref="A3:D3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2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4"/>
  <sheetViews>
    <sheetView showGridLines="0" showZeros="0" workbookViewId="0" topLeftCell="A1">
      <selection activeCell="S22" sqref="S22"/>
    </sheetView>
  </sheetViews>
  <sheetFormatPr defaultColWidth="6.875" defaultRowHeight="12.75" customHeight="1"/>
  <cols>
    <col min="1" max="3" width="3.625" style="83" customWidth="1"/>
    <col min="4" max="4" width="22.625" style="83" customWidth="1"/>
    <col min="5" max="5" width="9.375" style="83" customWidth="1"/>
    <col min="6" max="6" width="8.625" style="83" customWidth="1"/>
    <col min="7" max="9" width="7.50390625" style="83" customWidth="1"/>
    <col min="10" max="10" width="8.375" style="83" customWidth="1"/>
    <col min="11" max="20" width="7.50390625" style="83" customWidth="1"/>
    <col min="21" max="40" width="6.875" style="83" customWidth="1"/>
    <col min="41" max="41" width="6.625" style="83" customWidth="1"/>
    <col min="42" max="252" width="6.875" style="83" customWidth="1"/>
    <col min="253" max="254" width="6.875" style="84" customWidth="1"/>
    <col min="255" max="16384" width="6.875" style="84" customWidth="1"/>
  </cols>
  <sheetData>
    <row r="1" spans="21:254" ht="27" customHeight="1">
      <c r="U1" s="100" t="s">
        <v>247</v>
      </c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IS1"/>
      <c r="IT1"/>
    </row>
    <row r="2" spans="1:254" ht="33" customHeight="1">
      <c r="A2" s="85" t="s">
        <v>248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IS2"/>
      <c r="IT2"/>
    </row>
    <row r="3" spans="1:254" ht="18.75" customHeight="1">
      <c r="A3" s="6"/>
      <c r="B3" s="6"/>
      <c r="C3" s="6"/>
      <c r="D3" s="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01"/>
      <c r="T3" s="102" t="s">
        <v>77</v>
      </c>
      <c r="U3" s="101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IS3"/>
      <c r="IT3"/>
    </row>
    <row r="4" spans="1:254" s="81" customFormat="1" ht="23.25" customHeight="1">
      <c r="A4" s="87" t="s">
        <v>92</v>
      </c>
      <c r="B4" s="87"/>
      <c r="C4" s="87"/>
      <c r="D4" s="88" t="s">
        <v>93</v>
      </c>
      <c r="E4" s="89" t="s">
        <v>103</v>
      </c>
      <c r="F4" s="90" t="s">
        <v>104</v>
      </c>
      <c r="G4" s="90"/>
      <c r="H4" s="90"/>
      <c r="I4" s="90"/>
      <c r="J4" s="90" t="s">
        <v>105</v>
      </c>
      <c r="K4" s="90"/>
      <c r="L4" s="90"/>
      <c r="M4" s="90"/>
      <c r="N4" s="90"/>
      <c r="O4" s="90"/>
      <c r="P4" s="90"/>
      <c r="Q4" s="90"/>
      <c r="R4" s="91" t="s">
        <v>249</v>
      </c>
      <c r="S4" s="91"/>
      <c r="T4" s="91"/>
      <c r="U4" s="91"/>
      <c r="IS4"/>
      <c r="IT4"/>
    </row>
    <row r="5" spans="1:254" s="81" customFormat="1" ht="23.25" customHeight="1">
      <c r="A5" s="91" t="s">
        <v>95</v>
      </c>
      <c r="B5" s="89" t="s">
        <v>96</v>
      </c>
      <c r="C5" s="89" t="s">
        <v>97</v>
      </c>
      <c r="D5" s="88"/>
      <c r="E5" s="89"/>
      <c r="F5" s="89" t="s">
        <v>78</v>
      </c>
      <c r="G5" s="89" t="s">
        <v>109</v>
      </c>
      <c r="H5" s="89" t="s">
        <v>110</v>
      </c>
      <c r="I5" s="89" t="s">
        <v>111</v>
      </c>
      <c r="J5" s="89" t="s">
        <v>78</v>
      </c>
      <c r="K5" s="89" t="s">
        <v>112</v>
      </c>
      <c r="L5" s="89" t="s">
        <v>113</v>
      </c>
      <c r="M5" s="89" t="s">
        <v>114</v>
      </c>
      <c r="N5" s="89" t="s">
        <v>115</v>
      </c>
      <c r="O5" s="89" t="s">
        <v>116</v>
      </c>
      <c r="P5" s="89" t="s">
        <v>117</v>
      </c>
      <c r="Q5" s="89" t="s">
        <v>118</v>
      </c>
      <c r="R5" s="91" t="s">
        <v>78</v>
      </c>
      <c r="S5" s="91" t="s">
        <v>250</v>
      </c>
      <c r="T5" s="91" t="s">
        <v>251</v>
      </c>
      <c r="U5" s="91" t="s">
        <v>252</v>
      </c>
      <c r="IS5"/>
      <c r="IT5"/>
    </row>
    <row r="6" spans="1:254" ht="31.5" customHeight="1">
      <c r="A6" s="91"/>
      <c r="B6" s="89"/>
      <c r="C6" s="89"/>
      <c r="D6" s="88"/>
      <c r="E6" s="92" t="s">
        <v>94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1"/>
      <c r="S6" s="91"/>
      <c r="T6" s="91"/>
      <c r="U6" s="9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84"/>
      <c r="IQ6" s="84"/>
      <c r="IR6" s="84"/>
      <c r="IS6"/>
      <c r="IT6"/>
    </row>
    <row r="7" spans="1:252" ht="23.25" customHeight="1">
      <c r="A7" s="93">
        <v>213</v>
      </c>
      <c r="B7" s="93"/>
      <c r="C7" s="93"/>
      <c r="D7" s="93" t="s">
        <v>98</v>
      </c>
      <c r="E7" s="92">
        <f>E8</f>
        <v>971.02</v>
      </c>
      <c r="F7" s="92">
        <f aca="true" t="shared" si="0" ref="F7:U7">F8</f>
        <v>941.02</v>
      </c>
      <c r="G7" s="92">
        <f t="shared" si="0"/>
        <v>761.9</v>
      </c>
      <c r="H7" s="92">
        <f t="shared" si="0"/>
        <v>179.12</v>
      </c>
      <c r="I7" s="92">
        <f t="shared" si="0"/>
        <v>0</v>
      </c>
      <c r="J7" s="92">
        <f t="shared" si="0"/>
        <v>30</v>
      </c>
      <c r="K7" s="92">
        <f t="shared" si="0"/>
        <v>30</v>
      </c>
      <c r="L7" s="92">
        <f t="shared" si="0"/>
        <v>0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>
        <f t="shared" si="0"/>
        <v>0</v>
      </c>
      <c r="R7" s="92">
        <f t="shared" si="0"/>
        <v>971.02</v>
      </c>
      <c r="S7" s="92">
        <f t="shared" si="0"/>
        <v>971.02</v>
      </c>
      <c r="T7" s="92">
        <f t="shared" si="0"/>
        <v>0</v>
      </c>
      <c r="U7" s="92">
        <f t="shared" si="0"/>
        <v>0</v>
      </c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84"/>
      <c r="IQ7" s="84"/>
      <c r="IR7" s="84"/>
    </row>
    <row r="8" spans="1:252" ht="23.25" customHeight="1">
      <c r="A8" s="93"/>
      <c r="B8" s="93" t="s">
        <v>99</v>
      </c>
      <c r="C8" s="93"/>
      <c r="D8" s="93" t="s">
        <v>100</v>
      </c>
      <c r="E8" s="92">
        <f>E9+E10</f>
        <v>971.02</v>
      </c>
      <c r="F8" s="92">
        <f aca="true" t="shared" si="1" ref="F8:U8">F9+F10</f>
        <v>941.02</v>
      </c>
      <c r="G8" s="92">
        <f t="shared" si="1"/>
        <v>761.9</v>
      </c>
      <c r="H8" s="92">
        <f t="shared" si="1"/>
        <v>179.12</v>
      </c>
      <c r="I8" s="92">
        <f t="shared" si="1"/>
        <v>0</v>
      </c>
      <c r="J8" s="92">
        <f t="shared" si="1"/>
        <v>30</v>
      </c>
      <c r="K8" s="92">
        <f t="shared" si="1"/>
        <v>30</v>
      </c>
      <c r="L8" s="92">
        <f t="shared" si="1"/>
        <v>0</v>
      </c>
      <c r="M8" s="92">
        <f t="shared" si="1"/>
        <v>0</v>
      </c>
      <c r="N8" s="92">
        <f t="shared" si="1"/>
        <v>0</v>
      </c>
      <c r="O8" s="92">
        <f t="shared" si="1"/>
        <v>0</v>
      </c>
      <c r="P8" s="92">
        <f t="shared" si="1"/>
        <v>0</v>
      </c>
      <c r="Q8" s="92">
        <f t="shared" si="1"/>
        <v>0</v>
      </c>
      <c r="R8" s="92">
        <f t="shared" si="1"/>
        <v>971.02</v>
      </c>
      <c r="S8" s="92">
        <f t="shared" si="1"/>
        <v>971.02</v>
      </c>
      <c r="T8" s="92">
        <f t="shared" si="1"/>
        <v>0</v>
      </c>
      <c r="U8" s="92">
        <f t="shared" si="1"/>
        <v>0</v>
      </c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84"/>
      <c r="IQ8" s="84"/>
      <c r="IR8" s="84"/>
    </row>
    <row r="9" spans="1:254" s="82" customFormat="1" ht="23.25" customHeight="1">
      <c r="A9" s="94" t="str">
        <f>'13一般预算支出'!A10</f>
        <v>213</v>
      </c>
      <c r="B9" s="94" t="str">
        <f>'13一般预算支出'!C10</f>
        <v>03</v>
      </c>
      <c r="C9" s="95" t="str">
        <f>'3支出总表 '!C8</f>
        <v>01</v>
      </c>
      <c r="D9" s="95" t="str">
        <f>'16一般-工资福利(政府预算)'!D9</f>
        <v>行政运行</v>
      </c>
      <c r="E9" s="96">
        <f>'13一般预算支出'!E9</f>
        <v>941.02</v>
      </c>
      <c r="F9" s="96">
        <f>'13一般预算支出'!F9</f>
        <v>941.02</v>
      </c>
      <c r="G9" s="96">
        <f>'13一般预算支出'!G9</f>
        <v>761.9</v>
      </c>
      <c r="H9" s="96">
        <f>'13一般预算支出'!H9</f>
        <v>179.12</v>
      </c>
      <c r="I9" s="96">
        <f>'13一般预算支出'!I9</f>
        <v>0</v>
      </c>
      <c r="J9" s="96">
        <f>'13一般预算支出'!J9</f>
        <v>0</v>
      </c>
      <c r="K9" s="96">
        <f>'13一般预算支出'!K9</f>
        <v>0</v>
      </c>
      <c r="L9" s="96">
        <f>'13一般预算支出'!L9</f>
        <v>0</v>
      </c>
      <c r="M9" s="96">
        <f>'13一般预算支出'!M9</f>
        <v>0</v>
      </c>
      <c r="N9" s="96">
        <f>'13一般预算支出'!N9</f>
        <v>0</v>
      </c>
      <c r="O9" s="96">
        <f>'13一般预算支出'!O9</f>
        <v>0</v>
      </c>
      <c r="P9" s="96">
        <f>'13一般预算支出'!P9</f>
        <v>0</v>
      </c>
      <c r="Q9" s="96">
        <f>'13一般预算支出'!Q9</f>
        <v>0</v>
      </c>
      <c r="R9" s="104">
        <f>SUM(S9:U9)</f>
        <v>941.02</v>
      </c>
      <c r="S9" s="104">
        <f>G9+H9</f>
        <v>941.02</v>
      </c>
      <c r="T9" s="104"/>
      <c r="U9" s="105">
        <f>I9</f>
        <v>0</v>
      </c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26"/>
      <c r="IT9" s="26"/>
    </row>
    <row r="10" spans="1:254" ht="26.25" customHeight="1">
      <c r="A10" s="97" t="str">
        <f>A9</f>
        <v>213</v>
      </c>
      <c r="B10" s="97" t="str">
        <f>B9</f>
        <v>03</v>
      </c>
      <c r="C10" s="98" t="str">
        <f>'3支出总表 '!C9</f>
        <v>99</v>
      </c>
      <c r="D10" s="98" t="str">
        <f>'3支出总表 '!D9</f>
        <v>其他水利支出</v>
      </c>
      <c r="E10" s="96">
        <f>'13一般预算支出'!E10</f>
        <v>30</v>
      </c>
      <c r="F10" s="96">
        <f>'13一般预算支出'!F10</f>
        <v>0</v>
      </c>
      <c r="G10" s="96">
        <f>'13一般预算支出'!G10</f>
        <v>0</v>
      </c>
      <c r="H10" s="96">
        <f>'13一般预算支出'!H10</f>
        <v>0</v>
      </c>
      <c r="I10" s="96">
        <f>'13一般预算支出'!I10</f>
        <v>0</v>
      </c>
      <c r="J10" s="96">
        <f>'13一般预算支出'!J10</f>
        <v>30</v>
      </c>
      <c r="K10" s="96">
        <f>'13一般预算支出'!K10</f>
        <v>30</v>
      </c>
      <c r="L10" s="96">
        <f>'13一般预算支出'!L10</f>
        <v>0</v>
      </c>
      <c r="M10" s="96">
        <f>'13一般预算支出'!M10</f>
        <v>0</v>
      </c>
      <c r="N10" s="96">
        <f>'13一般预算支出'!N10</f>
        <v>0</v>
      </c>
      <c r="O10" s="96">
        <f>'13一般预算支出'!O10</f>
        <v>0</v>
      </c>
      <c r="P10" s="96">
        <f>'13一般预算支出'!P10</f>
        <v>0</v>
      </c>
      <c r="Q10" s="96">
        <f>'13一般预算支出'!Q10</f>
        <v>0</v>
      </c>
      <c r="R10" s="104">
        <f>SUM(S10:U10)</f>
        <v>30</v>
      </c>
      <c r="S10" s="104">
        <f>E10</f>
        <v>30</v>
      </c>
      <c r="T10" s="97"/>
      <c r="U10" s="106"/>
      <c r="IS10"/>
      <c r="IT10"/>
    </row>
    <row r="11" spans="1:254" ht="12.7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IS11"/>
      <c r="IT11"/>
    </row>
    <row r="12" spans="1:254" ht="12.7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IS12"/>
      <c r="IT12"/>
    </row>
    <row r="13" spans="1:254" ht="12.7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IS13"/>
      <c r="IT13"/>
    </row>
    <row r="14" spans="1:254" ht="12.7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IS14"/>
      <c r="IT14"/>
    </row>
    <row r="32" ht="11.25" customHeight="1"/>
  </sheetData>
  <sheetProtection formatCells="0" formatColumns="0" formatRows="0"/>
  <mergeCells count="25">
    <mergeCell ref="A2:U2"/>
    <mergeCell ref="A3:D3"/>
    <mergeCell ref="T3:U3"/>
    <mergeCell ref="R4:U4"/>
    <mergeCell ref="A5:A6"/>
    <mergeCell ref="B5:B6"/>
    <mergeCell ref="C5:C6"/>
    <mergeCell ref="D4:D6"/>
    <mergeCell ref="E4:E5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C8" sqref="C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5.375" style="0" customWidth="1"/>
    <col min="5" max="5" width="10.625" style="0" customWidth="1"/>
    <col min="6" max="6" width="8.50390625" style="0" bestFit="1" customWidth="1"/>
    <col min="7" max="20" width="7.25390625" style="0" customWidth="1"/>
  </cols>
  <sheetData>
    <row r="1" spans="1:20" ht="14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79" t="s">
        <v>253</v>
      </c>
    </row>
    <row r="2" spans="1:20" ht="24.75" customHeight="1">
      <c r="A2" s="67" t="s">
        <v>254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9.5" customHeight="1">
      <c r="A3" s="6"/>
      <c r="B3" s="6"/>
      <c r="C3" s="6"/>
      <c r="D3" s="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80" t="s">
        <v>77</v>
      </c>
      <c r="T3" s="80"/>
    </row>
    <row r="4" spans="1:20" ht="27.75" customHeight="1">
      <c r="A4" s="68" t="s">
        <v>92</v>
      </c>
      <c r="B4" s="69"/>
      <c r="C4" s="70"/>
      <c r="D4" s="71" t="s">
        <v>93</v>
      </c>
      <c r="E4" s="71" t="s">
        <v>94</v>
      </c>
      <c r="F4" s="72" t="s">
        <v>122</v>
      </c>
      <c r="G4" s="72" t="s">
        <v>123</v>
      </c>
      <c r="H4" s="72" t="s">
        <v>124</v>
      </c>
      <c r="I4" s="72" t="s">
        <v>125</v>
      </c>
      <c r="J4" s="72" t="s">
        <v>126</v>
      </c>
      <c r="K4" s="72" t="s">
        <v>127</v>
      </c>
      <c r="L4" s="72" t="s">
        <v>113</v>
      </c>
      <c r="M4" s="72" t="s">
        <v>128</v>
      </c>
      <c r="N4" s="72" t="s">
        <v>111</v>
      </c>
      <c r="O4" s="72" t="s">
        <v>115</v>
      </c>
      <c r="P4" s="72" t="s">
        <v>114</v>
      </c>
      <c r="Q4" s="72" t="s">
        <v>129</v>
      </c>
      <c r="R4" s="72" t="s">
        <v>130</v>
      </c>
      <c r="S4" s="72" t="s">
        <v>131</v>
      </c>
      <c r="T4" s="72" t="s">
        <v>118</v>
      </c>
    </row>
    <row r="5" spans="1:20" ht="13.5" customHeight="1">
      <c r="A5" s="71" t="s">
        <v>95</v>
      </c>
      <c r="B5" s="71" t="s">
        <v>96</v>
      </c>
      <c r="C5" s="71" t="s">
        <v>97</v>
      </c>
      <c r="D5" s="73"/>
      <c r="E5" s="73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8" customHeight="1">
      <c r="A6" s="74"/>
      <c r="B6" s="74"/>
      <c r="C6" s="74"/>
      <c r="D6" s="74"/>
      <c r="E6" s="74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s="26" customFormat="1" ht="21" customHeight="1">
      <c r="A7" s="75" t="str">
        <f>'26经费拔款（部门预算）'!A9</f>
        <v>213</v>
      </c>
      <c r="B7" s="75" t="str">
        <f>'26经费拔款（部门预算）'!B9</f>
        <v>03</v>
      </c>
      <c r="C7" s="75" t="str">
        <f>'26经费拔款（部门预算）'!C9</f>
        <v>01</v>
      </c>
      <c r="D7" s="75" t="str">
        <f>'26经费拔款（部门预算）'!D9</f>
        <v>行政运行</v>
      </c>
      <c r="E7" s="76">
        <f>SUM(F7:T7)</f>
        <v>941.02</v>
      </c>
      <c r="F7" s="77">
        <f>'26经费拔款（部门预算）'!G9</f>
        <v>761.9</v>
      </c>
      <c r="G7" s="77">
        <f>'26经费拔款（部门预算）'!H9</f>
        <v>179.12</v>
      </c>
      <c r="H7" s="77"/>
      <c r="I7" s="77"/>
      <c r="J7" s="77"/>
      <c r="K7" s="77"/>
      <c r="L7" s="77"/>
      <c r="M7" s="77"/>
      <c r="N7" s="77">
        <f>'26经费拔款（部门预算）'!I9</f>
        <v>0</v>
      </c>
      <c r="O7" s="77"/>
      <c r="P7" s="77"/>
      <c r="Q7" s="77"/>
      <c r="R7" s="77"/>
      <c r="S7" s="77"/>
      <c r="T7" s="77"/>
    </row>
    <row r="8" spans="1:20" ht="21.75" customHeight="1">
      <c r="A8" s="75" t="str">
        <f>'26经费拔款（部门预算）'!A10</f>
        <v>213</v>
      </c>
      <c r="B8" s="75" t="str">
        <f>'26经费拔款（部门预算）'!B10</f>
        <v>03</v>
      </c>
      <c r="C8" s="75" t="str">
        <f>'26经费拔款（部门预算）'!C10</f>
        <v>99</v>
      </c>
      <c r="D8" s="75" t="str">
        <f>'26经费拔款（部门预算）'!D10</f>
        <v>其他水利支出</v>
      </c>
      <c r="E8" s="76">
        <f>SUM(F8:T8)</f>
        <v>30</v>
      </c>
      <c r="F8" s="78"/>
      <c r="G8" s="76">
        <f>'26经费拔款（部门预算）'!K10</f>
        <v>30</v>
      </c>
      <c r="H8" s="78">
        <f>'26经费拔款（部门预算）'!P10</f>
        <v>0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</sheetData>
  <sheetProtection formatCells="0" formatColumns="0" formatRows="0"/>
  <mergeCells count="24">
    <mergeCell ref="A2:T2"/>
    <mergeCell ref="A3:D3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2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workbookViewId="0" topLeftCell="A1">
      <selection activeCell="I8" sqref="I8"/>
    </sheetView>
  </sheetViews>
  <sheetFormatPr defaultColWidth="6.875" defaultRowHeight="12.75" customHeight="1"/>
  <cols>
    <col min="1" max="1" width="9.125" style="43" customWidth="1"/>
    <col min="2" max="7" width="7.875" style="43" customWidth="1"/>
    <col min="8" max="8" width="9.125" style="43" customWidth="1"/>
    <col min="9" max="14" width="7.875" style="43" customWidth="1"/>
    <col min="15" max="16384" width="6.875" style="43" customWidth="1"/>
  </cols>
  <sheetData>
    <row r="1" spans="14:249" ht="12.75" customHeight="1">
      <c r="N1" s="61" t="s">
        <v>255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ht="47.25" customHeight="1">
      <c r="A2" s="44"/>
      <c r="B2" s="44"/>
      <c r="C2" s="44"/>
      <c r="D2" s="44"/>
      <c r="E2" s="44" t="s">
        <v>256</v>
      </c>
      <c r="F2" s="44"/>
      <c r="G2" s="44"/>
      <c r="H2" s="44"/>
      <c r="I2" s="44"/>
      <c r="J2" s="44"/>
      <c r="K2" s="44"/>
      <c r="L2" s="44"/>
      <c r="M2" s="44"/>
      <c r="N2" s="44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249" ht="21.75" customHeight="1">
      <c r="A3" s="6"/>
      <c r="B3" s="6"/>
      <c r="C3" s="6"/>
      <c r="D3" s="6"/>
      <c r="E3" s="45"/>
      <c r="F3" s="45"/>
      <c r="G3" s="45"/>
      <c r="H3" s="45"/>
      <c r="I3" s="45"/>
      <c r="J3" s="45"/>
      <c r="K3" s="45"/>
      <c r="L3" s="45"/>
      <c r="M3" s="45"/>
      <c r="N3" s="45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4" spans="1:249" ht="23.25" customHeight="1">
      <c r="A4" s="46" t="s">
        <v>257</v>
      </c>
      <c r="B4" s="46"/>
      <c r="C4" s="46"/>
      <c r="D4" s="46"/>
      <c r="E4" s="46"/>
      <c r="F4" s="46"/>
      <c r="G4" s="46"/>
      <c r="H4" s="47" t="s">
        <v>258</v>
      </c>
      <c r="I4" s="62"/>
      <c r="J4" s="62"/>
      <c r="K4" s="62"/>
      <c r="L4" s="62"/>
      <c r="M4" s="62"/>
      <c r="N4" s="6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</row>
    <row r="5" spans="1:249" ht="23.25" customHeight="1">
      <c r="A5" s="48" t="s">
        <v>78</v>
      </c>
      <c r="B5" s="48" t="s">
        <v>174</v>
      </c>
      <c r="C5" s="48" t="s">
        <v>259</v>
      </c>
      <c r="D5" s="49" t="s">
        <v>260</v>
      </c>
      <c r="E5" s="50" t="s">
        <v>177</v>
      </c>
      <c r="F5" s="50" t="s">
        <v>261</v>
      </c>
      <c r="G5" s="51" t="s">
        <v>179</v>
      </c>
      <c r="H5" s="52" t="s">
        <v>78</v>
      </c>
      <c r="I5" s="54" t="s">
        <v>174</v>
      </c>
      <c r="J5" s="54" t="s">
        <v>259</v>
      </c>
      <c r="K5" s="54" t="s">
        <v>260</v>
      </c>
      <c r="L5" s="54" t="s">
        <v>177</v>
      </c>
      <c r="M5" s="54" t="s">
        <v>261</v>
      </c>
      <c r="N5" s="54" t="s">
        <v>179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</row>
    <row r="6" spans="1:249" ht="33" customHeight="1">
      <c r="A6" s="53"/>
      <c r="B6" s="53"/>
      <c r="C6" s="53"/>
      <c r="D6" s="52"/>
      <c r="E6" s="54"/>
      <c r="F6" s="54"/>
      <c r="G6" s="55"/>
      <c r="H6" s="52"/>
      <c r="I6" s="54"/>
      <c r="J6" s="54"/>
      <c r="K6" s="54"/>
      <c r="L6" s="54"/>
      <c r="M6" s="54"/>
      <c r="N6" s="54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</row>
    <row r="7" spans="1:249" s="42" customFormat="1" ht="28.5" customHeight="1">
      <c r="A7" s="56">
        <f>SUM(B7:G7)</f>
        <v>11</v>
      </c>
      <c r="B7" s="57">
        <v>11</v>
      </c>
      <c r="C7" s="58"/>
      <c r="D7" s="58"/>
      <c r="E7" s="58"/>
      <c r="F7" s="58"/>
      <c r="G7" s="59">
        <f>'8商品服务（按部门预算）'!V9</f>
        <v>0</v>
      </c>
      <c r="H7" s="60">
        <f>SUM(I7:N7)</f>
        <v>10</v>
      </c>
      <c r="I7" s="57">
        <v>10</v>
      </c>
      <c r="J7" s="63"/>
      <c r="K7" s="63"/>
      <c r="L7" s="63"/>
      <c r="M7" s="63"/>
      <c r="N7" s="64">
        <f>G7</f>
        <v>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</row>
    <row r="8" spans="2:249" ht="30.75" customHeight="1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</row>
    <row r="9" spans="2:249" ht="12.75" customHeight="1">
      <c r="B9" s="42"/>
      <c r="C9" s="42"/>
      <c r="D9" s="42"/>
      <c r="E9" s="42"/>
      <c r="F9" s="42"/>
      <c r="G9" s="42"/>
      <c r="H9" s="42"/>
      <c r="I9" s="42"/>
      <c r="K9" s="42"/>
      <c r="M9" s="65"/>
      <c r="N9" s="4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</row>
    <row r="10" spans="3:249" ht="12.75" customHeight="1">
      <c r="C10" s="42"/>
      <c r="F10" s="42"/>
      <c r="G10" s="42"/>
      <c r="H10" s="42"/>
      <c r="J10" s="42"/>
      <c r="N10" s="42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</row>
    <row r="11" spans="1:249" ht="12.75" customHeight="1">
      <c r="A11" s="42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</row>
    <row r="12" spans="14:249" ht="12.75" customHeight="1">
      <c r="N12" s="4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</row>
    <row r="13" spans="1:249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</row>
    <row r="14" spans="1:249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</row>
    <row r="15" spans="15:249" ht="12.75" customHeight="1"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</row>
  </sheetData>
  <sheetProtection formatCells="0" formatColumns="0" formatRows="0"/>
  <mergeCells count="17">
    <mergeCell ref="A3:D3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showZeros="0" workbookViewId="0" topLeftCell="A1">
      <selection activeCell="A2" sqref="A2:G6"/>
    </sheetView>
  </sheetViews>
  <sheetFormatPr defaultColWidth="6.875" defaultRowHeight="12.75" customHeight="1"/>
  <cols>
    <col min="1" max="1" width="9.50390625" style="27" customWidth="1"/>
    <col min="2" max="2" width="9.25390625" style="27" customWidth="1"/>
    <col min="3" max="3" width="10.625" style="27" customWidth="1"/>
    <col min="4" max="5" width="23.625" style="27" customWidth="1"/>
    <col min="6" max="6" width="23.50390625" style="27" customWidth="1"/>
    <col min="7" max="7" width="20.625" style="27" customWidth="1"/>
    <col min="8" max="16384" width="6.875" style="27" customWidth="1"/>
  </cols>
  <sheetData>
    <row r="1" spans="1:7" ht="18.75" customHeight="1">
      <c r="A1" s="28"/>
      <c r="B1" s="28"/>
      <c r="C1" s="29"/>
      <c r="D1" s="28"/>
      <c r="E1" s="28"/>
      <c r="F1" s="28"/>
      <c r="G1" s="28" t="s">
        <v>262</v>
      </c>
    </row>
    <row r="2" spans="1:7" ht="18.75" customHeight="1">
      <c r="A2" s="30"/>
      <c r="B2" s="30"/>
      <c r="C2" s="30" t="s">
        <v>263</v>
      </c>
      <c r="D2" s="30"/>
      <c r="E2" s="30"/>
      <c r="F2" s="30"/>
      <c r="G2" s="30"/>
    </row>
    <row r="3" spans="1:7" ht="18.75" customHeight="1">
      <c r="A3" s="31"/>
      <c r="B3" s="31"/>
      <c r="C3" s="31"/>
      <c r="D3" s="32"/>
      <c r="E3" s="32"/>
      <c r="F3" s="32"/>
      <c r="G3" s="33" t="s">
        <v>77</v>
      </c>
    </row>
    <row r="4" spans="1:7" ht="32.25" customHeight="1">
      <c r="A4" s="34" t="s">
        <v>264</v>
      </c>
      <c r="B4" s="34"/>
      <c r="C4" s="34"/>
      <c r="D4" s="34" t="s">
        <v>265</v>
      </c>
      <c r="E4" s="34" t="s">
        <v>266</v>
      </c>
      <c r="F4" s="34" t="s">
        <v>267</v>
      </c>
      <c r="G4" s="34"/>
    </row>
    <row r="5" spans="1:7" ht="24.75" customHeight="1">
      <c r="A5" s="35" t="s">
        <v>268</v>
      </c>
      <c r="B5" s="34" t="s">
        <v>104</v>
      </c>
      <c r="C5" s="34" t="s">
        <v>105</v>
      </c>
      <c r="D5" s="34"/>
      <c r="E5" s="34"/>
      <c r="F5" s="36" t="s">
        <v>269</v>
      </c>
      <c r="G5" s="34" t="s">
        <v>270</v>
      </c>
    </row>
    <row r="6" spans="1:7" ht="225" customHeight="1">
      <c r="A6" s="37">
        <f>SUM(B6:C6)</f>
        <v>971.02</v>
      </c>
      <c r="B6" s="37">
        <f>'1收支总表'!F6</f>
        <v>941.02</v>
      </c>
      <c r="C6" s="38">
        <f>'1收支总表'!F10</f>
        <v>30</v>
      </c>
      <c r="D6" s="39" t="s">
        <v>271</v>
      </c>
      <c r="E6" s="39" t="s">
        <v>272</v>
      </c>
      <c r="F6" s="39" t="s">
        <v>273</v>
      </c>
      <c r="G6" s="39" t="s">
        <v>274</v>
      </c>
    </row>
    <row r="7" spans="1:7" ht="49.5" customHeight="1">
      <c r="A7" s="40"/>
      <c r="B7" s="40"/>
      <c r="C7" s="41"/>
      <c r="D7" s="40"/>
      <c r="E7" s="40"/>
      <c r="F7" s="40"/>
      <c r="G7" s="40"/>
    </row>
    <row r="8" spans="1:7" ht="18.75" customHeight="1">
      <c r="A8" s="40"/>
      <c r="B8" s="40"/>
      <c r="C8" s="29"/>
      <c r="D8" s="28"/>
      <c r="E8" s="28"/>
      <c r="F8" s="40"/>
      <c r="G8" s="40"/>
    </row>
    <row r="9" spans="1:7" ht="18.75" customHeight="1">
      <c r="A9" s="40"/>
      <c r="B9" s="40"/>
      <c r="C9" s="41"/>
      <c r="D9" s="28"/>
      <c r="E9" s="28"/>
      <c r="F9" s="28"/>
      <c r="G9" s="28"/>
    </row>
    <row r="10" spans="1:7" ht="18.75" customHeight="1">
      <c r="A10" s="28"/>
      <c r="B10" s="40"/>
      <c r="C10" s="29"/>
      <c r="D10" s="28"/>
      <c r="E10" s="28"/>
      <c r="F10" s="40"/>
      <c r="G10" s="40"/>
    </row>
    <row r="11" spans="1:7" ht="18.75" customHeight="1">
      <c r="A11" s="40"/>
      <c r="B11" s="40"/>
      <c r="C11" s="29"/>
      <c r="D11" s="28"/>
      <c r="E11" s="28"/>
      <c r="F11" s="28"/>
      <c r="G11" s="28"/>
    </row>
    <row r="12" spans="1:7" ht="18.75" customHeight="1">
      <c r="A12" s="40"/>
      <c r="B12" s="40"/>
      <c r="C12" s="41"/>
      <c r="D12" s="28"/>
      <c r="E12" s="40"/>
      <c r="F12" s="40"/>
      <c r="G12" s="28"/>
    </row>
    <row r="13" spans="1:7" ht="18.75" customHeight="1">
      <c r="A13" s="28"/>
      <c r="B13" s="28"/>
      <c r="C13" s="29"/>
      <c r="D13" s="28"/>
      <c r="E13" s="28"/>
      <c r="F13" s="28"/>
      <c r="G13" s="28"/>
    </row>
  </sheetData>
  <sheetProtection formatCells="0" formatColumns="0" formatRows="0"/>
  <mergeCells count="5">
    <mergeCell ref="A3:C3"/>
    <mergeCell ref="A4:C4"/>
    <mergeCell ref="F4:G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9"/>
  <sheetViews>
    <sheetView showGridLines="0" showZeros="0" workbookViewId="0" topLeftCell="A1">
      <selection activeCell="C9" sqref="C9"/>
    </sheetView>
  </sheetViews>
  <sheetFormatPr defaultColWidth="6.875" defaultRowHeight="22.5" customHeight="1"/>
  <cols>
    <col min="1" max="3" width="3.375" style="426" customWidth="1"/>
    <col min="4" max="4" width="21.75390625" style="426" customWidth="1"/>
    <col min="5" max="5" width="12.50390625" style="426" customWidth="1"/>
    <col min="6" max="6" width="11.625" style="426" customWidth="1"/>
    <col min="7" max="15" width="10.50390625" style="426" customWidth="1"/>
    <col min="16" max="246" width="6.75390625" style="426" customWidth="1"/>
    <col min="247" max="16384" width="6.875" style="427" customWidth="1"/>
  </cols>
  <sheetData>
    <row r="1" spans="2:246" ht="22.5" customHeight="1">
      <c r="B1" s="428"/>
      <c r="C1" s="428"/>
      <c r="D1" s="428"/>
      <c r="E1" s="428"/>
      <c r="F1" s="428"/>
      <c r="G1" s="428"/>
      <c r="H1" s="428"/>
      <c r="I1" s="428"/>
      <c r="J1" s="428"/>
      <c r="K1" s="428"/>
      <c r="O1" s="440" t="s">
        <v>90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2.5" customHeight="1">
      <c r="A2" s="429" t="s">
        <v>91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41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22.5" customHeight="1">
      <c r="A3" s="6"/>
      <c r="B3" s="6"/>
      <c r="C3" s="6"/>
      <c r="D3" s="6"/>
      <c r="E3" s="430"/>
      <c r="F3" s="6"/>
      <c r="G3" s="6"/>
      <c r="H3" s="6"/>
      <c r="I3" s="430"/>
      <c r="J3" s="430"/>
      <c r="K3" s="430"/>
      <c r="N3" s="442" t="s">
        <v>77</v>
      </c>
      <c r="O3" s="442"/>
      <c r="P3" s="6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24.75" customHeight="1">
      <c r="A4" s="431" t="s">
        <v>92</v>
      </c>
      <c r="B4" s="431"/>
      <c r="C4" s="431"/>
      <c r="D4" s="432" t="s">
        <v>93</v>
      </c>
      <c r="E4" s="433" t="s">
        <v>94</v>
      </c>
      <c r="F4" s="434" t="s">
        <v>79</v>
      </c>
      <c r="G4" s="434"/>
      <c r="H4" s="434"/>
      <c r="I4" s="435" t="s">
        <v>80</v>
      </c>
      <c r="J4" s="435" t="s">
        <v>81</v>
      </c>
      <c r="K4" s="435" t="s">
        <v>82</v>
      </c>
      <c r="L4" s="435" t="s">
        <v>83</v>
      </c>
      <c r="M4" s="435" t="s">
        <v>84</v>
      </c>
      <c r="N4" s="443" t="s">
        <v>85</v>
      </c>
      <c r="O4" s="444" t="s">
        <v>86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39" customHeight="1">
      <c r="A5" s="435" t="s">
        <v>95</v>
      </c>
      <c r="B5" s="435" t="s">
        <v>96</v>
      </c>
      <c r="C5" s="435" t="s">
        <v>97</v>
      </c>
      <c r="D5" s="436"/>
      <c r="E5" s="435"/>
      <c r="F5" s="435" t="s">
        <v>87</v>
      </c>
      <c r="G5" s="435" t="s">
        <v>88</v>
      </c>
      <c r="H5" s="435" t="s">
        <v>89</v>
      </c>
      <c r="I5" s="435"/>
      <c r="J5" s="435"/>
      <c r="K5" s="435"/>
      <c r="L5" s="435"/>
      <c r="M5" s="435"/>
      <c r="N5" s="445"/>
      <c r="O5" s="446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15" ht="22.5" customHeight="1">
      <c r="A6" s="93">
        <v>213</v>
      </c>
      <c r="B6" s="93"/>
      <c r="C6" s="93"/>
      <c r="D6" s="93" t="s">
        <v>98</v>
      </c>
      <c r="E6" s="437">
        <f>E7</f>
        <v>971.02</v>
      </c>
      <c r="F6" s="437">
        <f aca="true" t="shared" si="0" ref="F6:O6">F7</f>
        <v>971.02</v>
      </c>
      <c r="G6" s="437">
        <f t="shared" si="0"/>
        <v>871.02</v>
      </c>
      <c r="H6" s="437">
        <f t="shared" si="0"/>
        <v>100</v>
      </c>
      <c r="I6" s="92">
        <f t="shared" si="0"/>
        <v>0</v>
      </c>
      <c r="J6" s="92">
        <f t="shared" si="0"/>
        <v>0</v>
      </c>
      <c r="K6" s="92">
        <f t="shared" si="0"/>
        <v>0</v>
      </c>
      <c r="L6" s="92">
        <f t="shared" si="0"/>
        <v>0</v>
      </c>
      <c r="M6" s="92">
        <f t="shared" si="0"/>
        <v>0</v>
      </c>
      <c r="N6" s="92">
        <f t="shared" si="0"/>
        <v>0</v>
      </c>
      <c r="O6" s="92">
        <f t="shared" si="0"/>
        <v>0</v>
      </c>
    </row>
    <row r="7" spans="1:16" ht="22.5" customHeight="1">
      <c r="A7" s="93"/>
      <c r="B7" s="93" t="s">
        <v>99</v>
      </c>
      <c r="C7" s="93"/>
      <c r="D7" s="93" t="s">
        <v>100</v>
      </c>
      <c r="E7" s="437">
        <f>E8+E9</f>
        <v>971.02</v>
      </c>
      <c r="F7" s="437">
        <f aca="true" t="shared" si="1" ref="F7:O7">F8+F9</f>
        <v>971.02</v>
      </c>
      <c r="G7" s="437">
        <f t="shared" si="1"/>
        <v>871.02</v>
      </c>
      <c r="H7" s="437">
        <f t="shared" si="1"/>
        <v>100</v>
      </c>
      <c r="I7" s="92">
        <f t="shared" si="1"/>
        <v>0</v>
      </c>
      <c r="J7" s="92">
        <f t="shared" si="1"/>
        <v>0</v>
      </c>
      <c r="K7" s="92">
        <f t="shared" si="1"/>
        <v>0</v>
      </c>
      <c r="L7" s="92">
        <f t="shared" si="1"/>
        <v>0</v>
      </c>
      <c r="M7" s="92">
        <f t="shared" si="1"/>
        <v>0</v>
      </c>
      <c r="N7" s="92">
        <f t="shared" si="1"/>
        <v>0</v>
      </c>
      <c r="O7" s="92">
        <f t="shared" si="1"/>
        <v>0</v>
      </c>
      <c r="P7" s="426"/>
    </row>
    <row r="8" spans="1:246" s="425" customFormat="1" ht="24.75" customHeight="1">
      <c r="A8" s="438" t="str">
        <f>'4支出分类（部门预算）'!A9</f>
        <v>213</v>
      </c>
      <c r="B8" s="438" t="str">
        <f>'4支出分类（部门预算）'!B9</f>
        <v>03</v>
      </c>
      <c r="C8" s="438" t="str">
        <f>'4支出分类（部门预算）'!C9</f>
        <v>01</v>
      </c>
      <c r="D8" s="438" t="str">
        <f>'4支出分类（部门预算）'!D9</f>
        <v>行政运行</v>
      </c>
      <c r="E8" s="437">
        <f>SUM(G8:O8)</f>
        <v>941.02</v>
      </c>
      <c r="F8" s="437">
        <f>SUM(G8:H8)</f>
        <v>941.02</v>
      </c>
      <c r="G8" s="437">
        <f>'13一般预算支出'!E9-H8</f>
        <v>841.02</v>
      </c>
      <c r="H8" s="437">
        <f>'12财政拨款收支总表'!B8</f>
        <v>100</v>
      </c>
      <c r="I8" s="437"/>
      <c r="J8" s="437"/>
      <c r="K8" s="437"/>
      <c r="L8" s="437"/>
      <c r="M8" s="437"/>
      <c r="N8" s="437"/>
      <c r="O8" s="437"/>
      <c r="P8" s="447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</row>
    <row r="9" spans="1:246" ht="27" customHeight="1">
      <c r="A9" s="438" t="str">
        <f>'4支出分类（部门预算）'!A10</f>
        <v>213</v>
      </c>
      <c r="B9" s="438" t="str">
        <f>'4支出分类（部门预算）'!B10</f>
        <v>03</v>
      </c>
      <c r="C9" s="438" t="str">
        <f>'4支出分类（部门预算）'!C10</f>
        <v>99</v>
      </c>
      <c r="D9" s="438" t="str">
        <f>'4支出分类（部门预算）'!D10</f>
        <v>其他水利支出</v>
      </c>
      <c r="E9" s="437">
        <f>SUM(G9:O9)</f>
        <v>30</v>
      </c>
      <c r="F9" s="437">
        <f>SUM(G9:H9)</f>
        <v>30</v>
      </c>
      <c r="G9" s="437">
        <f>'13一般预算支出'!E10</f>
        <v>30</v>
      </c>
      <c r="H9" s="439"/>
      <c r="I9" s="439"/>
      <c r="J9" s="439"/>
      <c r="K9" s="439"/>
      <c r="L9" s="439"/>
      <c r="M9" s="439"/>
      <c r="N9" s="439"/>
      <c r="O9" s="439"/>
      <c r="P9" s="447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</sheetData>
  <sheetProtection formatCells="0" formatColumns="0" formatRows="0"/>
  <mergeCells count="14">
    <mergeCell ref="A2:O2"/>
    <mergeCell ref="A3:D3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workbookViewId="0" topLeftCell="A1">
      <selection activeCell="K20" sqref="K20"/>
    </sheetView>
  </sheetViews>
  <sheetFormatPr defaultColWidth="6.875" defaultRowHeight="12.75" customHeight="1"/>
  <cols>
    <col min="1" max="1" width="13.50390625" style="2" customWidth="1"/>
    <col min="2" max="3" width="15.125" style="2" customWidth="1"/>
    <col min="4" max="4" width="14.125" style="2" customWidth="1"/>
    <col min="5" max="5" width="10.75390625" style="2" customWidth="1"/>
    <col min="6" max="6" width="17.125" style="2" customWidth="1"/>
    <col min="7" max="11" width="16.625" style="2" customWidth="1"/>
    <col min="12" max="12" width="20.625" style="2" customWidth="1"/>
    <col min="13" max="13" width="8.75390625" style="2" customWidth="1"/>
    <col min="14" max="14" width="17.125" style="2" customWidth="1"/>
    <col min="15" max="15" width="11.125" style="2" customWidth="1"/>
    <col min="16" max="16" width="11.375" style="2" customWidth="1"/>
    <col min="17" max="17" width="8.75390625" style="2" customWidth="1"/>
    <col min="18" max="16384" width="6.875" style="2" customWidth="1"/>
  </cols>
  <sheetData>
    <row r="1" spans="1:17" ht="18.75" customHeight="1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 t="s">
        <v>275</v>
      </c>
      <c r="M1" s="3"/>
      <c r="N1"/>
      <c r="O1"/>
      <c r="P1"/>
      <c r="Q1"/>
    </row>
    <row r="2" spans="1:17" ht="18.75" customHeight="1">
      <c r="A2" s="5" t="s">
        <v>276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/>
      <c r="O2"/>
      <c r="P2"/>
      <c r="Q2"/>
    </row>
    <row r="3" spans="1:17" ht="18.75" customHeight="1">
      <c r="A3" s="6"/>
      <c r="B3" s="6"/>
      <c r="C3" s="6"/>
      <c r="L3" s="23" t="s">
        <v>77</v>
      </c>
      <c r="N3"/>
      <c r="O3"/>
      <c r="P3"/>
      <c r="Q3"/>
    </row>
    <row r="4" spans="1:17" ht="32.25" customHeight="1">
      <c r="A4" s="7" t="s">
        <v>234</v>
      </c>
      <c r="B4" s="8" t="s">
        <v>277</v>
      </c>
      <c r="C4" s="8" t="s">
        <v>278</v>
      </c>
      <c r="D4" s="8"/>
      <c r="E4" s="8" t="s">
        <v>279</v>
      </c>
      <c r="F4" s="9" t="s">
        <v>280</v>
      </c>
      <c r="G4" s="8" t="s">
        <v>281</v>
      </c>
      <c r="H4" s="8" t="s">
        <v>282</v>
      </c>
      <c r="I4" s="8" t="s">
        <v>283</v>
      </c>
      <c r="J4" s="8" t="s">
        <v>284</v>
      </c>
      <c r="K4" s="8" t="s">
        <v>285</v>
      </c>
      <c r="L4" s="8" t="s">
        <v>286</v>
      </c>
      <c r="M4" s="3"/>
      <c r="N4"/>
      <c r="O4"/>
      <c r="P4"/>
      <c r="Q4"/>
    </row>
    <row r="5" spans="1:17" ht="24.75" customHeight="1">
      <c r="A5" s="7"/>
      <c r="B5" s="8"/>
      <c r="C5" s="8" t="s">
        <v>162</v>
      </c>
      <c r="D5" s="10" t="s">
        <v>287</v>
      </c>
      <c r="E5" s="8"/>
      <c r="F5" s="9"/>
      <c r="G5" s="8"/>
      <c r="H5" s="8"/>
      <c r="I5" s="8"/>
      <c r="J5" s="8"/>
      <c r="K5" s="8"/>
      <c r="L5" s="8"/>
      <c r="M5" s="3"/>
      <c r="N5"/>
      <c r="O5"/>
      <c r="P5"/>
      <c r="Q5"/>
    </row>
    <row r="6" spans="1:17" ht="9.75" customHeight="1">
      <c r="A6" s="11" t="s">
        <v>288</v>
      </c>
      <c r="B6" s="12" t="s">
        <v>288</v>
      </c>
      <c r="C6" s="13" t="s">
        <v>288</v>
      </c>
      <c r="D6" s="13" t="s">
        <v>288</v>
      </c>
      <c r="E6" s="12" t="s">
        <v>288</v>
      </c>
      <c r="F6" s="11" t="s">
        <v>288</v>
      </c>
      <c r="G6" s="11" t="s">
        <v>288</v>
      </c>
      <c r="H6" s="11" t="s">
        <v>288</v>
      </c>
      <c r="I6" s="12" t="s">
        <v>288</v>
      </c>
      <c r="J6" s="12" t="s">
        <v>288</v>
      </c>
      <c r="K6" s="12" t="s">
        <v>288</v>
      </c>
      <c r="L6" s="11" t="s">
        <v>288</v>
      </c>
      <c r="M6" s="3"/>
      <c r="N6"/>
      <c r="O6"/>
      <c r="P6"/>
      <c r="Q6"/>
    </row>
    <row r="7" spans="1:17" s="1" customFormat="1" ht="78.75" customHeight="1">
      <c r="A7" s="14" t="s">
        <v>236</v>
      </c>
      <c r="B7" s="15"/>
      <c r="C7" s="16">
        <f>D7</f>
        <v>30</v>
      </c>
      <c r="D7" s="17">
        <f>'21项目明细表'!G6</f>
        <v>30</v>
      </c>
      <c r="E7" s="18"/>
      <c r="F7" s="19"/>
      <c r="G7" s="19" t="s">
        <v>289</v>
      </c>
      <c r="H7" s="20"/>
      <c r="I7" s="24" t="s">
        <v>290</v>
      </c>
      <c r="J7" s="20"/>
      <c r="K7" s="25"/>
      <c r="L7" s="25"/>
      <c r="M7" s="21"/>
      <c r="N7" s="26"/>
      <c r="O7" s="26"/>
      <c r="P7" s="26"/>
      <c r="Q7" s="26"/>
    </row>
    <row r="8" spans="1:17" ht="45" customHeight="1">
      <c r="A8" s="21"/>
      <c r="B8" s="21"/>
      <c r="C8" s="21"/>
      <c r="D8" s="21"/>
      <c r="E8" s="22"/>
      <c r="F8" s="21"/>
      <c r="G8" s="21"/>
      <c r="H8" s="21"/>
      <c r="I8" s="21"/>
      <c r="J8" s="21"/>
      <c r="K8" s="21"/>
      <c r="L8" s="21"/>
      <c r="M8" s="3"/>
      <c r="N8"/>
      <c r="O8"/>
      <c r="P8"/>
      <c r="Q8"/>
    </row>
    <row r="9" spans="1:17" ht="18.75" customHeight="1">
      <c r="A9" s="21"/>
      <c r="B9" s="21"/>
      <c r="C9" s="21"/>
      <c r="D9" s="21"/>
      <c r="E9" s="22"/>
      <c r="F9" s="21"/>
      <c r="G9" s="21"/>
      <c r="H9" s="21"/>
      <c r="I9" s="21"/>
      <c r="J9" s="21"/>
      <c r="K9" s="21"/>
      <c r="L9" s="21"/>
      <c r="M9" s="3"/>
      <c r="N9"/>
      <c r="O9"/>
      <c r="P9"/>
      <c r="Q9"/>
    </row>
    <row r="10" spans="1:17" ht="18.75" customHeight="1">
      <c r="A10" s="21"/>
      <c r="B10" s="21"/>
      <c r="C10" s="21"/>
      <c r="D10" s="21"/>
      <c r="E10" s="22"/>
      <c r="F10" s="3"/>
      <c r="G10" s="3"/>
      <c r="H10" s="3"/>
      <c r="I10" s="21"/>
      <c r="J10" s="3"/>
      <c r="K10" s="3"/>
      <c r="L10" s="3"/>
      <c r="M10" s="3"/>
      <c r="N10"/>
      <c r="O10"/>
      <c r="P10"/>
      <c r="Q10"/>
    </row>
    <row r="11" spans="1:17" ht="18.75" customHeight="1">
      <c r="A11" s="21"/>
      <c r="B11" s="21"/>
      <c r="C11" s="21"/>
      <c r="D11" s="21"/>
      <c r="E11" s="22"/>
      <c r="F11" s="3"/>
      <c r="G11" s="3"/>
      <c r="H11" s="3"/>
      <c r="I11" s="21"/>
      <c r="J11" s="3"/>
      <c r="K11" s="3"/>
      <c r="L11" s="21"/>
      <c r="M11" s="3"/>
      <c r="N11"/>
      <c r="O11"/>
      <c r="P11"/>
      <c r="Q11"/>
    </row>
    <row r="12" spans="1:17" ht="18.75" customHeight="1">
      <c r="A12" s="3"/>
      <c r="B12" s="21"/>
      <c r="C12" s="21"/>
      <c r="D12" s="21"/>
      <c r="E12" s="4"/>
      <c r="F12" s="3"/>
      <c r="G12" s="3"/>
      <c r="H12" s="3"/>
      <c r="I12" s="3"/>
      <c r="J12" s="3"/>
      <c r="K12" s="3"/>
      <c r="L12" s="3"/>
      <c r="M12" s="3"/>
      <c r="N12"/>
      <c r="O12"/>
      <c r="P12"/>
      <c r="Q12"/>
    </row>
    <row r="13" spans="1:17" ht="18.75" customHeight="1">
      <c r="A13" s="3"/>
      <c r="B13" s="3"/>
      <c r="C13" s="3"/>
      <c r="D13" s="3"/>
      <c r="E13" s="22"/>
      <c r="F13" s="3"/>
      <c r="G13" s="3"/>
      <c r="H13" s="3"/>
      <c r="I13" s="3"/>
      <c r="J13" s="3"/>
      <c r="K13" s="21"/>
      <c r="L13" s="3"/>
      <c r="M13" s="3"/>
      <c r="N13"/>
      <c r="O13"/>
      <c r="P13"/>
      <c r="Q13"/>
    </row>
    <row r="14" spans="1:17" ht="18.75" customHeight="1">
      <c r="A14" s="3"/>
      <c r="B14" s="3"/>
      <c r="C14" s="3"/>
      <c r="D14" s="3"/>
      <c r="E14" s="4"/>
      <c r="F14" s="3"/>
      <c r="G14" s="3"/>
      <c r="H14" s="3"/>
      <c r="I14" s="3"/>
      <c r="J14" s="3"/>
      <c r="K14" s="3"/>
      <c r="L14" s="3"/>
      <c r="M14" s="3"/>
      <c r="N14"/>
      <c r="O14"/>
      <c r="P14"/>
      <c r="Q14"/>
    </row>
    <row r="15" spans="1:17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0:17" ht="12.75" customHeight="1">
      <c r="J16" s="1"/>
      <c r="N16"/>
      <c r="O16"/>
      <c r="P16"/>
      <c r="Q16"/>
    </row>
    <row r="17" spans="1:17" ht="12.75" customHeight="1">
      <c r="A17"/>
      <c r="B17"/>
      <c r="C17"/>
      <c r="D17"/>
      <c r="E17"/>
      <c r="F17"/>
      <c r="G17"/>
      <c r="H17"/>
      <c r="I17"/>
      <c r="J17" s="1"/>
      <c r="K17"/>
      <c r="L17"/>
      <c r="M17"/>
      <c r="N17"/>
      <c r="O17"/>
      <c r="P17"/>
      <c r="Q17"/>
    </row>
  </sheetData>
  <sheetProtection formatCells="0" formatColumns="0" formatRows="0"/>
  <mergeCells count="13">
    <mergeCell ref="A2:L2"/>
    <mergeCell ref="A3:C3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C11" sqref="C11"/>
    </sheetView>
  </sheetViews>
  <sheetFormatPr defaultColWidth="6.875" defaultRowHeight="18.75" customHeight="1"/>
  <cols>
    <col min="1" max="3" width="3.50390625" style="392" customWidth="1"/>
    <col min="4" max="4" width="25.625" style="393" customWidth="1"/>
    <col min="5" max="5" width="9.75390625" style="394" customWidth="1"/>
    <col min="6" max="9" width="8.50390625" style="394" customWidth="1"/>
    <col min="10" max="11" width="8.625" style="394" customWidth="1"/>
    <col min="12" max="16" width="8.00390625" style="394" customWidth="1"/>
    <col min="17" max="17" width="8.00390625" style="395" customWidth="1"/>
    <col min="18" max="20" width="8.00390625" style="396" customWidth="1"/>
    <col min="21" max="16384" width="6.875" style="395" customWidth="1"/>
  </cols>
  <sheetData>
    <row r="1" spans="1:20" ht="24.75" customHeight="1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R1" s="418"/>
      <c r="S1" s="418"/>
      <c r="T1" s="368" t="s">
        <v>101</v>
      </c>
    </row>
    <row r="2" spans="1:20" ht="24.75" customHeight="1">
      <c r="A2" s="397" t="s">
        <v>102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</row>
    <row r="3" spans="1:20" s="390" customFormat="1" ht="24.75" customHeight="1">
      <c r="A3" s="6"/>
      <c r="B3" s="6"/>
      <c r="C3" s="6"/>
      <c r="D3" s="6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412"/>
      <c r="P3" s="412"/>
      <c r="R3" s="419"/>
      <c r="S3" s="420" t="s">
        <v>77</v>
      </c>
      <c r="T3" s="420"/>
    </row>
    <row r="4" spans="1:20" s="390" customFormat="1" ht="21.75" customHeight="1">
      <c r="A4" s="398" t="s">
        <v>92</v>
      </c>
      <c r="B4" s="398"/>
      <c r="C4" s="399"/>
      <c r="D4" s="400" t="s">
        <v>93</v>
      </c>
      <c r="E4" s="401" t="s">
        <v>103</v>
      </c>
      <c r="F4" s="402" t="s">
        <v>104</v>
      </c>
      <c r="G4" s="398"/>
      <c r="H4" s="398"/>
      <c r="I4" s="399"/>
      <c r="J4" s="413" t="s">
        <v>105</v>
      </c>
      <c r="K4" s="413"/>
      <c r="L4" s="413"/>
      <c r="M4" s="413"/>
      <c r="N4" s="413"/>
      <c r="O4" s="413"/>
      <c r="P4" s="413"/>
      <c r="Q4" s="413"/>
      <c r="R4" s="421" t="s">
        <v>106</v>
      </c>
      <c r="S4" s="422" t="s">
        <v>107</v>
      </c>
      <c r="T4" s="422" t="s">
        <v>108</v>
      </c>
    </row>
    <row r="5" spans="1:20" s="390" customFormat="1" ht="21.75" customHeight="1">
      <c r="A5" s="403" t="s">
        <v>95</v>
      </c>
      <c r="B5" s="404" t="s">
        <v>96</v>
      </c>
      <c r="C5" s="404" t="s">
        <v>97</v>
      </c>
      <c r="D5" s="400"/>
      <c r="E5" s="401"/>
      <c r="F5" s="404" t="s">
        <v>78</v>
      </c>
      <c r="G5" s="404" t="s">
        <v>109</v>
      </c>
      <c r="H5" s="404" t="s">
        <v>110</v>
      </c>
      <c r="I5" s="401" t="s">
        <v>111</v>
      </c>
      <c r="J5" s="414" t="s">
        <v>78</v>
      </c>
      <c r="K5" s="415" t="s">
        <v>112</v>
      </c>
      <c r="L5" s="415" t="s">
        <v>113</v>
      </c>
      <c r="M5" s="414" t="s">
        <v>114</v>
      </c>
      <c r="N5" s="416" t="s">
        <v>115</v>
      </c>
      <c r="O5" s="416" t="s">
        <v>116</v>
      </c>
      <c r="P5" s="416" t="s">
        <v>117</v>
      </c>
      <c r="Q5" s="416" t="s">
        <v>118</v>
      </c>
      <c r="R5" s="423"/>
      <c r="S5" s="424"/>
      <c r="T5" s="424"/>
    </row>
    <row r="6" spans="1:20" ht="29.25" customHeight="1">
      <c r="A6" s="403"/>
      <c r="B6" s="404"/>
      <c r="C6" s="404"/>
      <c r="D6" s="405"/>
      <c r="E6" s="406" t="s">
        <v>94</v>
      </c>
      <c r="F6" s="404"/>
      <c r="G6" s="404"/>
      <c r="H6" s="404"/>
      <c r="I6" s="401"/>
      <c r="J6" s="401"/>
      <c r="K6" s="417"/>
      <c r="L6" s="417"/>
      <c r="M6" s="401"/>
      <c r="N6" s="414"/>
      <c r="O6" s="414"/>
      <c r="P6" s="414"/>
      <c r="Q6" s="414"/>
      <c r="R6" s="424"/>
      <c r="S6" s="424"/>
      <c r="T6" s="424"/>
    </row>
    <row r="7" spans="1:20" ht="24.75" customHeight="1">
      <c r="A7" s="93">
        <v>213</v>
      </c>
      <c r="B7" s="93"/>
      <c r="C7" s="93"/>
      <c r="D7" s="93" t="s">
        <v>98</v>
      </c>
      <c r="E7" s="92">
        <f>E8</f>
        <v>971.02</v>
      </c>
      <c r="F7" s="92">
        <f aca="true" t="shared" si="0" ref="F7:T7">F8</f>
        <v>941.02</v>
      </c>
      <c r="G7" s="92">
        <f t="shared" si="0"/>
        <v>761.9</v>
      </c>
      <c r="H7" s="92">
        <f t="shared" si="0"/>
        <v>179.12</v>
      </c>
      <c r="I7" s="92">
        <f t="shared" si="0"/>
        <v>0</v>
      </c>
      <c r="J7" s="408">
        <f t="shared" si="0"/>
        <v>30</v>
      </c>
      <c r="K7" s="408">
        <f t="shared" si="0"/>
        <v>30</v>
      </c>
      <c r="L7" s="92">
        <f t="shared" si="0"/>
        <v>0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>
        <f t="shared" si="0"/>
        <v>0</v>
      </c>
      <c r="R7" s="92">
        <f t="shared" si="0"/>
        <v>0</v>
      </c>
      <c r="S7" s="92">
        <f t="shared" si="0"/>
        <v>0</v>
      </c>
      <c r="T7" s="92">
        <f t="shared" si="0"/>
        <v>0</v>
      </c>
    </row>
    <row r="8" spans="1:20" ht="24.75" customHeight="1">
      <c r="A8" s="93"/>
      <c r="B8" s="93" t="s">
        <v>99</v>
      </c>
      <c r="C8" s="93"/>
      <c r="D8" s="93" t="s">
        <v>100</v>
      </c>
      <c r="E8" s="92">
        <f>E9+E10</f>
        <v>971.02</v>
      </c>
      <c r="F8" s="92">
        <f aca="true" t="shared" si="1" ref="F8:T8">F9+F10</f>
        <v>941.02</v>
      </c>
      <c r="G8" s="92">
        <f t="shared" si="1"/>
        <v>761.9</v>
      </c>
      <c r="H8" s="92">
        <f t="shared" si="1"/>
        <v>179.12</v>
      </c>
      <c r="I8" s="92">
        <f t="shared" si="1"/>
        <v>0</v>
      </c>
      <c r="J8" s="408">
        <f t="shared" si="1"/>
        <v>30</v>
      </c>
      <c r="K8" s="408">
        <f t="shared" si="1"/>
        <v>30</v>
      </c>
      <c r="L8" s="92">
        <f t="shared" si="1"/>
        <v>0</v>
      </c>
      <c r="M8" s="92">
        <f t="shared" si="1"/>
        <v>0</v>
      </c>
      <c r="N8" s="92">
        <f t="shared" si="1"/>
        <v>0</v>
      </c>
      <c r="O8" s="92">
        <f t="shared" si="1"/>
        <v>0</v>
      </c>
      <c r="P8" s="92">
        <f t="shared" si="1"/>
        <v>0</v>
      </c>
      <c r="Q8" s="92">
        <f t="shared" si="1"/>
        <v>0</v>
      </c>
      <c r="R8" s="92">
        <f t="shared" si="1"/>
        <v>0</v>
      </c>
      <c r="S8" s="92">
        <f t="shared" si="1"/>
        <v>0</v>
      </c>
      <c r="T8" s="92">
        <f t="shared" si="1"/>
        <v>0</v>
      </c>
    </row>
    <row r="9" spans="1:20" s="391" customFormat="1" ht="24.75" customHeight="1">
      <c r="A9" s="407" t="str">
        <f>'15一般-工资福利(部门预算）'!A9</f>
        <v>213</v>
      </c>
      <c r="B9" s="407" t="str">
        <f>'15一般-工资福利(部门预算）'!B9</f>
        <v>03</v>
      </c>
      <c r="C9" s="407" t="str">
        <f>'15一般-工资福利(部门预算）'!C9</f>
        <v>01</v>
      </c>
      <c r="D9" s="407" t="str">
        <f>'15一般-工资福利(部门预算）'!D9</f>
        <v>行政运行</v>
      </c>
      <c r="E9" s="408">
        <f>'13一般预算支出'!E9</f>
        <v>941.02</v>
      </c>
      <c r="F9" s="408">
        <f>'13一般预算支出'!F9</f>
        <v>941.02</v>
      </c>
      <c r="G9" s="408">
        <f>'13一般预算支出'!G9</f>
        <v>761.9</v>
      </c>
      <c r="H9" s="408">
        <f>'13一般预算支出'!H9</f>
        <v>179.12</v>
      </c>
      <c r="I9" s="408">
        <f>'13一般预算支出'!I9</f>
        <v>0</v>
      </c>
      <c r="J9" s="408">
        <f>'13一般预算支出'!J9</f>
        <v>0</v>
      </c>
      <c r="K9" s="408">
        <f>'13一般预算支出'!K9</f>
        <v>0</v>
      </c>
      <c r="L9" s="408">
        <f>'13一般预算支出'!L9</f>
        <v>0</v>
      </c>
      <c r="M9" s="408">
        <f>'13一般预算支出'!M9</f>
        <v>0</v>
      </c>
      <c r="N9" s="408">
        <f>'13一般预算支出'!N9</f>
        <v>0</v>
      </c>
      <c r="O9" s="408">
        <f>'13一般预算支出'!O9</f>
        <v>0</v>
      </c>
      <c r="P9" s="408">
        <f>'13一般预算支出'!P9</f>
        <v>0</v>
      </c>
      <c r="Q9" s="408">
        <f>'13一般预算支出'!Q9</f>
        <v>0</v>
      </c>
      <c r="R9" s="408">
        <f>'13一般预算支出'!R9</f>
        <v>0</v>
      </c>
      <c r="S9" s="408">
        <f>'13一般预算支出'!S9</f>
        <v>0</v>
      </c>
      <c r="T9" s="408">
        <f>'13一般预算支出'!R9</f>
        <v>0</v>
      </c>
    </row>
    <row r="10" spans="1:20" ht="25.5" customHeight="1">
      <c r="A10" s="409" t="str">
        <f>A9</f>
        <v>213</v>
      </c>
      <c r="B10" s="409" t="str">
        <f>B9</f>
        <v>03</v>
      </c>
      <c r="C10" s="409" t="s">
        <v>119</v>
      </c>
      <c r="D10" s="410" t="str">
        <f>'21项目明细表'!D6</f>
        <v>其他水利支出</v>
      </c>
      <c r="E10" s="411">
        <f>J10</f>
        <v>30</v>
      </c>
      <c r="F10" s="411"/>
      <c r="G10" s="411"/>
      <c r="H10" s="411"/>
      <c r="I10" s="411"/>
      <c r="J10" s="408">
        <f>SUM(K10:Q10)</f>
        <v>30</v>
      </c>
      <c r="K10" s="408">
        <f>'13一般预算支出'!K10</f>
        <v>30</v>
      </c>
      <c r="L10" s="411">
        <f>'13一般预算支出'!L10</f>
        <v>0</v>
      </c>
      <c r="M10" s="411">
        <f>'13一般预算支出'!M10</f>
        <v>0</v>
      </c>
      <c r="N10" s="411">
        <f>'13一般预算支出'!N10</f>
        <v>0</v>
      </c>
      <c r="O10" s="411">
        <f>'13一般预算支出'!O10</f>
        <v>0</v>
      </c>
      <c r="P10" s="411">
        <f>'13一般预算支出'!P10</f>
        <v>0</v>
      </c>
      <c r="Q10" s="411">
        <f>'13一般预算支出'!Q10</f>
        <v>0</v>
      </c>
      <c r="R10" s="411"/>
      <c r="S10" s="411"/>
      <c r="T10" s="411">
        <f>'13一般预算支出'!T10</f>
        <v>0</v>
      </c>
    </row>
  </sheetData>
  <sheetProtection formatCells="0" formatColumns="0" formatRows="0"/>
  <mergeCells count="24">
    <mergeCell ref="A2:T2"/>
    <mergeCell ref="A3:D3"/>
    <mergeCell ref="S3:T3"/>
    <mergeCell ref="J4:Q4"/>
    <mergeCell ref="A5:A6"/>
    <mergeCell ref="B5:B6"/>
    <mergeCell ref="C5:C6"/>
    <mergeCell ref="D4:D6"/>
    <mergeCell ref="E4:E5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2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C13" sqref="C1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5.375" style="0" customWidth="1"/>
    <col min="5" max="5" width="10.625" style="0" customWidth="1"/>
    <col min="6" max="9" width="7.25390625" style="0" customWidth="1"/>
    <col min="10" max="10" width="8.75390625" style="0" customWidth="1"/>
    <col min="11" max="11" width="9.25390625" style="0" customWidth="1"/>
    <col min="12" max="20" width="7.25390625" style="0" customWidth="1"/>
  </cols>
  <sheetData>
    <row r="1" spans="1:20" ht="14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368" t="s">
        <v>120</v>
      </c>
    </row>
    <row r="2" spans="1:20" ht="24.75" customHeight="1">
      <c r="A2" s="67" t="s">
        <v>121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9.5" customHeight="1">
      <c r="A3" s="6"/>
      <c r="B3" s="6"/>
      <c r="C3" s="6"/>
      <c r="D3" s="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389" t="s">
        <v>77</v>
      </c>
      <c r="T3" s="389"/>
    </row>
    <row r="4" spans="1:20" ht="27.75" customHeight="1">
      <c r="A4" s="68" t="s">
        <v>92</v>
      </c>
      <c r="B4" s="69"/>
      <c r="C4" s="70"/>
      <c r="D4" s="71" t="s">
        <v>93</v>
      </c>
      <c r="E4" s="71" t="s">
        <v>94</v>
      </c>
      <c r="F4" s="72" t="s">
        <v>122</v>
      </c>
      <c r="G4" s="72" t="s">
        <v>123</v>
      </c>
      <c r="H4" s="72" t="s">
        <v>124</v>
      </c>
      <c r="I4" s="72" t="s">
        <v>125</v>
      </c>
      <c r="J4" s="72" t="s">
        <v>126</v>
      </c>
      <c r="K4" s="72" t="s">
        <v>127</v>
      </c>
      <c r="L4" s="72" t="s">
        <v>113</v>
      </c>
      <c r="M4" s="72" t="s">
        <v>128</v>
      </c>
      <c r="N4" s="72" t="s">
        <v>111</v>
      </c>
      <c r="O4" s="72" t="s">
        <v>115</v>
      </c>
      <c r="P4" s="72" t="s">
        <v>114</v>
      </c>
      <c r="Q4" s="72" t="s">
        <v>129</v>
      </c>
      <c r="R4" s="72" t="s">
        <v>130</v>
      </c>
      <c r="S4" s="72" t="s">
        <v>131</v>
      </c>
      <c r="T4" s="72" t="s">
        <v>118</v>
      </c>
    </row>
    <row r="5" spans="1:20" ht="13.5" customHeight="1">
      <c r="A5" s="71" t="s">
        <v>95</v>
      </c>
      <c r="B5" s="71" t="s">
        <v>96</v>
      </c>
      <c r="C5" s="71" t="s">
        <v>97</v>
      </c>
      <c r="D5" s="73"/>
      <c r="E5" s="73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8" customHeight="1">
      <c r="A6" s="74"/>
      <c r="B6" s="74"/>
      <c r="C6" s="74"/>
      <c r="D6" s="74"/>
      <c r="E6" s="74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18" customHeight="1">
      <c r="A7" s="93">
        <v>213</v>
      </c>
      <c r="B7" s="93"/>
      <c r="C7" s="93"/>
      <c r="D7" s="93" t="s">
        <v>98</v>
      </c>
      <c r="E7" s="92">
        <f>E8</f>
        <v>941.02</v>
      </c>
      <c r="F7" s="92">
        <f aca="true" t="shared" si="0" ref="F7:T7">F8</f>
        <v>761.9</v>
      </c>
      <c r="G7" s="92">
        <f t="shared" si="0"/>
        <v>179.12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0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>
        <f t="shared" si="0"/>
        <v>0</v>
      </c>
      <c r="R7" s="92">
        <f t="shared" si="0"/>
        <v>0</v>
      </c>
      <c r="S7" s="92">
        <f t="shared" si="0"/>
        <v>0</v>
      </c>
      <c r="T7" s="92">
        <f t="shared" si="0"/>
        <v>0</v>
      </c>
    </row>
    <row r="8" spans="1:20" ht="18" customHeight="1">
      <c r="A8" s="93" t="s">
        <v>132</v>
      </c>
      <c r="B8" s="93" t="s">
        <v>99</v>
      </c>
      <c r="C8" s="93"/>
      <c r="D8" s="93" t="s">
        <v>100</v>
      </c>
      <c r="E8" s="92">
        <f>E9+E10</f>
        <v>941.02</v>
      </c>
      <c r="F8" s="92">
        <f aca="true" t="shared" si="1" ref="F8:T8">F9+F10</f>
        <v>761.9</v>
      </c>
      <c r="G8" s="92">
        <f t="shared" si="1"/>
        <v>179.12</v>
      </c>
      <c r="H8" s="92">
        <f t="shared" si="1"/>
        <v>0</v>
      </c>
      <c r="I8" s="92">
        <f t="shared" si="1"/>
        <v>0</v>
      </c>
      <c r="J8" s="92">
        <f t="shared" si="1"/>
        <v>0</v>
      </c>
      <c r="K8" s="92">
        <f t="shared" si="1"/>
        <v>0</v>
      </c>
      <c r="L8" s="92">
        <f t="shared" si="1"/>
        <v>0</v>
      </c>
      <c r="M8" s="92">
        <f t="shared" si="1"/>
        <v>0</v>
      </c>
      <c r="N8" s="92">
        <f t="shared" si="1"/>
        <v>0</v>
      </c>
      <c r="O8" s="92">
        <f t="shared" si="1"/>
        <v>0</v>
      </c>
      <c r="P8" s="92">
        <f t="shared" si="1"/>
        <v>0</v>
      </c>
      <c r="Q8" s="92">
        <f t="shared" si="1"/>
        <v>0</v>
      </c>
      <c r="R8" s="92">
        <f t="shared" si="1"/>
        <v>0</v>
      </c>
      <c r="S8" s="92">
        <f t="shared" si="1"/>
        <v>0</v>
      </c>
      <c r="T8" s="92">
        <f t="shared" si="1"/>
        <v>0</v>
      </c>
    </row>
    <row r="9" spans="1:20" s="26" customFormat="1" ht="29.25" customHeight="1">
      <c r="A9" s="107" t="str">
        <f>'6工资福利（部门预算）'!A9</f>
        <v>213</v>
      </c>
      <c r="B9" s="107" t="str">
        <f>'6工资福利（部门预算）'!B9</f>
        <v>03</v>
      </c>
      <c r="C9" s="107" t="str">
        <f>'6工资福利（部门预算）'!C9</f>
        <v>01</v>
      </c>
      <c r="D9" s="107" t="str">
        <f>'6工资福利（部门预算）'!D9</f>
        <v>行政运行</v>
      </c>
      <c r="E9" s="107">
        <f>SUM(F9:T9)</f>
        <v>941.02</v>
      </c>
      <c r="F9" s="107">
        <f>'13一般预算支出'!G9</f>
        <v>761.9</v>
      </c>
      <c r="G9" s="75">
        <f>'13一般预算支出'!H9+'13一般预算支出'!K9</f>
        <v>179.12</v>
      </c>
      <c r="H9" s="75">
        <f>'13一般预算支出'!P9</f>
        <v>0</v>
      </c>
      <c r="I9" s="75">
        <f>'13一般预算支出'!O9</f>
        <v>0</v>
      </c>
      <c r="J9" s="75"/>
      <c r="K9" s="75">
        <f>'13一般预算支出'!L9</f>
        <v>0</v>
      </c>
      <c r="L9" s="75">
        <f>'13一般预算支出'!M9</f>
        <v>0</v>
      </c>
      <c r="M9" s="75">
        <f>'13一般预算支出'!N9</f>
        <v>0</v>
      </c>
      <c r="N9" s="75">
        <f>'13一般预算支出'!I9</f>
        <v>0</v>
      </c>
      <c r="O9" s="75">
        <f>'13一般预算支出'!P9</f>
        <v>0</v>
      </c>
      <c r="P9" s="75">
        <f>'13一般预算支出'!Q9</f>
        <v>0</v>
      </c>
      <c r="Q9" s="75">
        <f>'13一般预算支出'!R9</f>
        <v>0</v>
      </c>
      <c r="R9" s="75">
        <f>'13一般预算支出'!S9</f>
        <v>0</v>
      </c>
      <c r="S9" s="75">
        <f>'13一般预算支出'!T9</f>
        <v>0</v>
      </c>
      <c r="T9" s="75">
        <f>'13一般预算支出'!U9</f>
        <v>0</v>
      </c>
    </row>
  </sheetData>
  <sheetProtection formatCells="0" formatColumns="0" formatRows="0"/>
  <mergeCells count="24">
    <mergeCell ref="A2:T2"/>
    <mergeCell ref="A3:D3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0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showGridLines="0" showZeros="0" workbookViewId="0" topLeftCell="A1">
      <selection activeCell="Q21" sqref="Q21"/>
    </sheetView>
  </sheetViews>
  <sheetFormatPr defaultColWidth="6.75390625" defaultRowHeight="22.5" customHeight="1"/>
  <cols>
    <col min="1" max="3" width="3.625" style="369" customWidth="1"/>
    <col min="4" max="4" width="19.50390625" style="369" customWidth="1"/>
    <col min="5" max="5" width="9.00390625" style="369" customWidth="1"/>
    <col min="6" max="6" width="8.50390625" style="369" customWidth="1"/>
    <col min="7" max="11" width="7.50390625" style="369" customWidth="1"/>
    <col min="12" max="12" width="7.50390625" style="370" customWidth="1"/>
    <col min="13" max="13" width="8.50390625" style="369" customWidth="1"/>
    <col min="14" max="22" width="7.50390625" style="369" customWidth="1"/>
    <col min="23" max="23" width="8.125" style="369" customWidth="1"/>
    <col min="24" max="26" width="7.50390625" style="369" customWidth="1"/>
    <col min="27" max="16384" width="6.75390625" style="369" customWidth="1"/>
  </cols>
  <sheetData>
    <row r="1" spans="2:27" ht="22.5" customHeight="1">
      <c r="B1" s="371"/>
      <c r="C1" s="371"/>
      <c r="D1" s="371"/>
      <c r="E1" s="371"/>
      <c r="F1" s="371"/>
      <c r="G1" s="371"/>
      <c r="H1" s="371"/>
      <c r="I1" s="371"/>
      <c r="J1" s="371"/>
      <c r="K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Z1" s="384" t="s">
        <v>133</v>
      </c>
      <c r="AA1" s="385"/>
    </row>
    <row r="2" spans="1:26" ht="22.5" customHeight="1">
      <c r="A2" s="372" t="s">
        <v>134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</row>
    <row r="3" spans="1:27" ht="22.5" customHeight="1">
      <c r="A3" s="373"/>
      <c r="B3" s="373"/>
      <c r="C3" s="373"/>
      <c r="D3" s="6"/>
      <c r="E3" s="6"/>
      <c r="F3" s="6"/>
      <c r="G3" s="6"/>
      <c r="H3" s="6"/>
      <c r="I3" s="381"/>
      <c r="J3" s="381"/>
      <c r="K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Y3" s="386" t="s">
        <v>77</v>
      </c>
      <c r="Z3" s="386"/>
      <c r="AA3" s="387"/>
    </row>
    <row r="4" spans="1:26" ht="27" customHeight="1">
      <c r="A4" s="374" t="s">
        <v>92</v>
      </c>
      <c r="B4" s="374"/>
      <c r="C4" s="374"/>
      <c r="D4" s="375" t="s">
        <v>93</v>
      </c>
      <c r="E4" s="375" t="s">
        <v>94</v>
      </c>
      <c r="F4" s="376" t="s">
        <v>135</v>
      </c>
      <c r="G4" s="376"/>
      <c r="H4" s="376"/>
      <c r="I4" s="376"/>
      <c r="J4" s="376"/>
      <c r="K4" s="376"/>
      <c r="L4" s="376"/>
      <c r="M4" s="376"/>
      <c r="N4" s="376" t="s">
        <v>136</v>
      </c>
      <c r="O4" s="376"/>
      <c r="P4" s="376"/>
      <c r="Q4" s="376"/>
      <c r="R4" s="376"/>
      <c r="S4" s="376"/>
      <c r="T4" s="376"/>
      <c r="U4" s="376"/>
      <c r="V4" s="271" t="s">
        <v>137</v>
      </c>
      <c r="W4" s="375" t="s">
        <v>138</v>
      </c>
      <c r="X4" s="375"/>
      <c r="Y4" s="375"/>
      <c r="Z4" s="375"/>
    </row>
    <row r="5" spans="1:26" ht="27" customHeight="1">
      <c r="A5" s="375" t="s">
        <v>95</v>
      </c>
      <c r="B5" s="375" t="s">
        <v>96</v>
      </c>
      <c r="C5" s="375" t="s">
        <v>97</v>
      </c>
      <c r="D5" s="375"/>
      <c r="E5" s="375"/>
      <c r="F5" s="375" t="s">
        <v>78</v>
      </c>
      <c r="G5" s="375" t="s">
        <v>139</v>
      </c>
      <c r="H5" s="375" t="s">
        <v>140</v>
      </c>
      <c r="I5" s="375" t="s">
        <v>141</v>
      </c>
      <c r="J5" s="375" t="s">
        <v>142</v>
      </c>
      <c r="K5" s="268" t="s">
        <v>143</v>
      </c>
      <c r="L5" s="375" t="s">
        <v>144</v>
      </c>
      <c r="M5" s="375" t="s">
        <v>145</v>
      </c>
      <c r="N5" s="375" t="s">
        <v>78</v>
      </c>
      <c r="O5" s="375" t="s">
        <v>146</v>
      </c>
      <c r="P5" s="375" t="s">
        <v>147</v>
      </c>
      <c r="Q5" s="375" t="s">
        <v>148</v>
      </c>
      <c r="R5" s="268" t="s">
        <v>149</v>
      </c>
      <c r="S5" s="375" t="s">
        <v>150</v>
      </c>
      <c r="T5" s="375" t="s">
        <v>151</v>
      </c>
      <c r="U5" s="375" t="s">
        <v>152</v>
      </c>
      <c r="V5" s="272"/>
      <c r="W5" s="375" t="s">
        <v>78</v>
      </c>
      <c r="X5" s="375" t="s">
        <v>153</v>
      </c>
      <c r="Y5" s="375" t="s">
        <v>154</v>
      </c>
      <c r="Z5" s="375" t="s">
        <v>138</v>
      </c>
    </row>
    <row r="6" spans="1:26" ht="27" customHeight="1">
      <c r="A6" s="375"/>
      <c r="B6" s="375"/>
      <c r="C6" s="375"/>
      <c r="D6" s="375"/>
      <c r="E6" s="375"/>
      <c r="F6" s="375"/>
      <c r="G6" s="375"/>
      <c r="H6" s="375"/>
      <c r="I6" s="375"/>
      <c r="J6" s="375"/>
      <c r="K6" s="268"/>
      <c r="L6" s="375"/>
      <c r="M6" s="375"/>
      <c r="N6" s="375"/>
      <c r="O6" s="375"/>
      <c r="P6" s="375"/>
      <c r="Q6" s="375"/>
      <c r="R6" s="268"/>
      <c r="S6" s="375"/>
      <c r="T6" s="375"/>
      <c r="U6" s="375"/>
      <c r="V6" s="273"/>
      <c r="W6" s="375"/>
      <c r="X6" s="375"/>
      <c r="Y6" s="375"/>
      <c r="Z6" s="375"/>
    </row>
    <row r="7" spans="1:26" ht="22.5" customHeight="1">
      <c r="A7" s="93">
        <v>213</v>
      </c>
      <c r="B7" s="93"/>
      <c r="C7" s="93"/>
      <c r="D7" s="93" t="s">
        <v>98</v>
      </c>
      <c r="E7" s="377">
        <f>E8</f>
        <v>761.9</v>
      </c>
      <c r="F7" s="377">
        <f aca="true" t="shared" si="0" ref="F7:Z7">F8</f>
        <v>506.85999999999996</v>
      </c>
      <c r="G7" s="377">
        <f t="shared" si="0"/>
        <v>286.52</v>
      </c>
      <c r="H7" s="377">
        <f t="shared" si="0"/>
        <v>0</v>
      </c>
      <c r="I7" s="377">
        <f t="shared" si="0"/>
        <v>144.02</v>
      </c>
      <c r="J7" s="377">
        <f t="shared" si="0"/>
        <v>0</v>
      </c>
      <c r="K7" s="377">
        <f t="shared" si="0"/>
        <v>0</v>
      </c>
      <c r="L7" s="377">
        <f t="shared" si="0"/>
        <v>76.32</v>
      </c>
      <c r="M7" s="377">
        <f t="shared" si="0"/>
        <v>0</v>
      </c>
      <c r="N7" s="377">
        <f t="shared" si="0"/>
        <v>106.02000000000001</v>
      </c>
      <c r="O7" s="377">
        <f t="shared" si="0"/>
        <v>70.04</v>
      </c>
      <c r="P7" s="377">
        <f t="shared" si="0"/>
        <v>32.2</v>
      </c>
      <c r="Q7" s="377">
        <f t="shared" si="0"/>
        <v>0</v>
      </c>
      <c r="R7" s="377">
        <f t="shared" si="0"/>
        <v>0</v>
      </c>
      <c r="S7" s="377">
        <f t="shared" si="0"/>
        <v>3.78</v>
      </c>
      <c r="T7" s="377">
        <f t="shared" si="0"/>
        <v>0</v>
      </c>
      <c r="U7" s="377">
        <f t="shared" si="0"/>
        <v>0</v>
      </c>
      <c r="V7" s="377">
        <f t="shared" si="0"/>
        <v>49.02</v>
      </c>
      <c r="W7" s="377">
        <f t="shared" si="0"/>
        <v>100</v>
      </c>
      <c r="X7" s="377">
        <f t="shared" si="0"/>
        <v>100</v>
      </c>
      <c r="Y7" s="377">
        <f t="shared" si="0"/>
        <v>0</v>
      </c>
      <c r="Z7" s="92">
        <f t="shared" si="0"/>
        <v>0</v>
      </c>
    </row>
    <row r="8" spans="1:26" ht="22.5" customHeight="1">
      <c r="A8" s="93"/>
      <c r="B8" s="93" t="s">
        <v>99</v>
      </c>
      <c r="C8" s="93"/>
      <c r="D8" s="93" t="s">
        <v>100</v>
      </c>
      <c r="E8" s="377">
        <f>E9+E10</f>
        <v>761.9</v>
      </c>
      <c r="F8" s="377">
        <f aca="true" t="shared" si="1" ref="F8:Z8">F9+F10</f>
        <v>506.85999999999996</v>
      </c>
      <c r="G8" s="377">
        <f t="shared" si="1"/>
        <v>286.52</v>
      </c>
      <c r="H8" s="377">
        <f t="shared" si="1"/>
        <v>0</v>
      </c>
      <c r="I8" s="377">
        <f t="shared" si="1"/>
        <v>144.02</v>
      </c>
      <c r="J8" s="377">
        <f t="shared" si="1"/>
        <v>0</v>
      </c>
      <c r="K8" s="377">
        <f t="shared" si="1"/>
        <v>0</v>
      </c>
      <c r="L8" s="377">
        <f t="shared" si="1"/>
        <v>76.32</v>
      </c>
      <c r="M8" s="377">
        <f t="shared" si="1"/>
        <v>0</v>
      </c>
      <c r="N8" s="377">
        <f t="shared" si="1"/>
        <v>106.02000000000001</v>
      </c>
      <c r="O8" s="377">
        <f t="shared" si="1"/>
        <v>70.04</v>
      </c>
      <c r="P8" s="377">
        <f t="shared" si="1"/>
        <v>32.2</v>
      </c>
      <c r="Q8" s="377">
        <f t="shared" si="1"/>
        <v>0</v>
      </c>
      <c r="R8" s="377">
        <f t="shared" si="1"/>
        <v>0</v>
      </c>
      <c r="S8" s="377">
        <f t="shared" si="1"/>
        <v>3.78</v>
      </c>
      <c r="T8" s="377">
        <f t="shared" si="1"/>
        <v>0</v>
      </c>
      <c r="U8" s="377">
        <f t="shared" si="1"/>
        <v>0</v>
      </c>
      <c r="V8" s="377">
        <f t="shared" si="1"/>
        <v>49.02</v>
      </c>
      <c r="W8" s="377">
        <f t="shared" si="1"/>
        <v>100</v>
      </c>
      <c r="X8" s="377">
        <f t="shared" si="1"/>
        <v>100</v>
      </c>
      <c r="Y8" s="377">
        <f t="shared" si="1"/>
        <v>0</v>
      </c>
      <c r="Z8" s="92">
        <f t="shared" si="1"/>
        <v>0</v>
      </c>
    </row>
    <row r="9" spans="1:255" s="26" customFormat="1" ht="26.25" customHeight="1">
      <c r="A9" s="378" t="str">
        <f>'15一般-工资福利(部门预算）'!A9</f>
        <v>213</v>
      </c>
      <c r="B9" s="378" t="str">
        <f>'15一般-工资福利(部门预算）'!B9</f>
        <v>03</v>
      </c>
      <c r="C9" s="378" t="str">
        <f>'15一般-工资福利(部门预算）'!C9</f>
        <v>01</v>
      </c>
      <c r="D9" s="378" t="str">
        <f>'15一般-工资福利(部门预算）'!D9</f>
        <v>行政运行</v>
      </c>
      <c r="E9" s="377">
        <f>'15一般-工资福利(部门预算）'!E9</f>
        <v>761.9</v>
      </c>
      <c r="F9" s="377">
        <f>'15一般-工资福利(部门预算）'!F9</f>
        <v>506.85999999999996</v>
      </c>
      <c r="G9" s="377">
        <f>'15一般-工资福利(部门预算）'!G9</f>
        <v>286.52</v>
      </c>
      <c r="H9" s="377">
        <f>'15一般-工资福利(部门预算）'!H9</f>
        <v>0</v>
      </c>
      <c r="I9" s="377">
        <f>'15一般-工资福利(部门预算）'!I9</f>
        <v>144.02</v>
      </c>
      <c r="J9" s="377">
        <f>'15一般-工资福利(部门预算）'!J9</f>
        <v>0</v>
      </c>
      <c r="K9" s="377">
        <f>'15一般-工资福利(部门预算）'!K9</f>
        <v>0</v>
      </c>
      <c r="L9" s="377">
        <f>'15一般-工资福利(部门预算）'!L9</f>
        <v>76.32</v>
      </c>
      <c r="M9" s="377">
        <f>'15一般-工资福利(部门预算）'!M9</f>
        <v>0</v>
      </c>
      <c r="N9" s="377">
        <f>'15一般-工资福利(部门预算）'!N9</f>
        <v>106.02000000000001</v>
      </c>
      <c r="O9" s="377">
        <f>'15一般-工资福利(部门预算）'!O9</f>
        <v>70.04</v>
      </c>
      <c r="P9" s="377">
        <f>'15一般-工资福利(部门预算）'!P9</f>
        <v>32.2</v>
      </c>
      <c r="Q9" s="377">
        <f>'15一般-工资福利(部门预算）'!Q9</f>
        <v>0</v>
      </c>
      <c r="R9" s="377">
        <f>'15一般-工资福利(部门预算）'!R9</f>
        <v>0</v>
      </c>
      <c r="S9" s="377">
        <f>'15一般-工资福利(部门预算）'!S9</f>
        <v>3.78</v>
      </c>
      <c r="T9" s="377">
        <f>'15一般-工资福利(部门预算）'!T9</f>
        <v>0</v>
      </c>
      <c r="U9" s="377">
        <f>'15一般-工资福利(部门预算）'!U9</f>
        <v>0</v>
      </c>
      <c r="V9" s="377">
        <f>'15一般-工资福利(部门预算）'!V9</f>
        <v>49.02</v>
      </c>
      <c r="W9" s="377">
        <f>'15一般-工资福利(部门预算）'!W9</f>
        <v>100</v>
      </c>
      <c r="X9" s="377">
        <f>'15一般-工资福利(部门预算）'!X9</f>
        <v>100</v>
      </c>
      <c r="Y9" s="377">
        <f>'15一般-工资福利(部门预算）'!Y9</f>
        <v>0</v>
      </c>
      <c r="Z9" s="92">
        <f>'15一般-工资福利(部门预算）'!Z9</f>
        <v>0</v>
      </c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/>
      <c r="BN9" s="388"/>
      <c r="BO9" s="388"/>
      <c r="BP9" s="388"/>
      <c r="BQ9" s="388"/>
      <c r="BR9" s="388"/>
      <c r="BS9" s="388"/>
      <c r="BT9" s="388"/>
      <c r="BU9" s="388"/>
      <c r="BV9" s="388"/>
      <c r="BW9" s="388"/>
      <c r="BX9" s="388"/>
      <c r="BY9" s="388"/>
      <c r="BZ9" s="388"/>
      <c r="CA9" s="388"/>
      <c r="CB9" s="388"/>
      <c r="CC9" s="388"/>
      <c r="CD9" s="388"/>
      <c r="CE9" s="388"/>
      <c r="CF9" s="388"/>
      <c r="CG9" s="388"/>
      <c r="CH9" s="388"/>
      <c r="CI9" s="388"/>
      <c r="CJ9" s="388"/>
      <c r="CK9" s="388"/>
      <c r="CL9" s="388"/>
      <c r="CM9" s="388"/>
      <c r="CN9" s="388"/>
      <c r="CO9" s="388"/>
      <c r="CP9" s="388"/>
      <c r="CQ9" s="388"/>
      <c r="CR9" s="388"/>
      <c r="CS9" s="388"/>
      <c r="CT9" s="388"/>
      <c r="CU9" s="388"/>
      <c r="CV9" s="388"/>
      <c r="CW9" s="388"/>
      <c r="CX9" s="388"/>
      <c r="CY9" s="388"/>
      <c r="CZ9" s="388"/>
      <c r="DA9" s="388"/>
      <c r="DB9" s="388"/>
      <c r="DC9" s="388"/>
      <c r="DD9" s="388"/>
      <c r="DE9" s="388"/>
      <c r="DF9" s="388"/>
      <c r="DG9" s="388"/>
      <c r="DH9" s="388"/>
      <c r="DI9" s="388"/>
      <c r="DJ9" s="388"/>
      <c r="DK9" s="388"/>
      <c r="DL9" s="388"/>
      <c r="DM9" s="388"/>
      <c r="DN9" s="388"/>
      <c r="DO9" s="388"/>
      <c r="DP9" s="388"/>
      <c r="DQ9" s="388"/>
      <c r="DR9" s="388"/>
      <c r="DS9" s="388"/>
      <c r="DT9" s="388"/>
      <c r="DU9" s="388"/>
      <c r="DV9" s="388"/>
      <c r="DW9" s="388"/>
      <c r="DX9" s="388"/>
      <c r="DY9" s="388"/>
      <c r="DZ9" s="388"/>
      <c r="EA9" s="388"/>
      <c r="EB9" s="388"/>
      <c r="EC9" s="388"/>
      <c r="ED9" s="388"/>
      <c r="EE9" s="388"/>
      <c r="EF9" s="388"/>
      <c r="EG9" s="388"/>
      <c r="EH9" s="388"/>
      <c r="EI9" s="388"/>
      <c r="EJ9" s="388"/>
      <c r="EK9" s="388"/>
      <c r="EL9" s="388"/>
      <c r="EM9" s="388"/>
      <c r="EN9" s="388"/>
      <c r="EO9" s="388"/>
      <c r="EP9" s="388"/>
      <c r="EQ9" s="388"/>
      <c r="ER9" s="388"/>
      <c r="ES9" s="388"/>
      <c r="ET9" s="388"/>
      <c r="EU9" s="388"/>
      <c r="EV9" s="388"/>
      <c r="EW9" s="388"/>
      <c r="EX9" s="388"/>
      <c r="EY9" s="388"/>
      <c r="EZ9" s="388"/>
      <c r="FA9" s="388"/>
      <c r="FB9" s="388"/>
      <c r="FC9" s="388"/>
      <c r="FD9" s="388"/>
      <c r="FE9" s="388"/>
      <c r="FF9" s="388"/>
      <c r="FG9" s="388"/>
      <c r="FH9" s="388"/>
      <c r="FI9" s="388"/>
      <c r="FJ9" s="388"/>
      <c r="FK9" s="388"/>
      <c r="FL9" s="388"/>
      <c r="FM9" s="388"/>
      <c r="FN9" s="388"/>
      <c r="FO9" s="388"/>
      <c r="FP9" s="388"/>
      <c r="FQ9" s="388"/>
      <c r="FR9" s="388"/>
      <c r="FS9" s="388"/>
      <c r="FT9" s="388"/>
      <c r="FU9" s="388"/>
      <c r="FV9" s="388"/>
      <c r="FW9" s="388"/>
      <c r="FX9" s="388"/>
      <c r="FY9" s="388"/>
      <c r="FZ9" s="388"/>
      <c r="GA9" s="388"/>
      <c r="GB9" s="388"/>
      <c r="GC9" s="388"/>
      <c r="GD9" s="388"/>
      <c r="GE9" s="388"/>
      <c r="GF9" s="388"/>
      <c r="GG9" s="388"/>
      <c r="GH9" s="388"/>
      <c r="GI9" s="388"/>
      <c r="GJ9" s="388"/>
      <c r="GK9" s="388"/>
      <c r="GL9" s="388"/>
      <c r="GM9" s="388"/>
      <c r="GN9" s="388"/>
      <c r="GO9" s="388"/>
      <c r="GP9" s="388"/>
      <c r="GQ9" s="388"/>
      <c r="GR9" s="388"/>
      <c r="GS9" s="388"/>
      <c r="GT9" s="388"/>
      <c r="GU9" s="388"/>
      <c r="GV9" s="388"/>
      <c r="GW9" s="388"/>
      <c r="GX9" s="388"/>
      <c r="GY9" s="388"/>
      <c r="GZ9" s="388"/>
      <c r="HA9" s="388"/>
      <c r="HB9" s="388"/>
      <c r="HC9" s="388"/>
      <c r="HD9" s="388"/>
      <c r="HE9" s="388"/>
      <c r="HF9" s="388"/>
      <c r="HG9" s="388"/>
      <c r="HH9" s="388"/>
      <c r="HI9" s="388"/>
      <c r="HJ9" s="388"/>
      <c r="HK9" s="388"/>
      <c r="HL9" s="388"/>
      <c r="HM9" s="388"/>
      <c r="HN9" s="388"/>
      <c r="HO9" s="388"/>
      <c r="HP9" s="388"/>
      <c r="HQ9" s="388"/>
      <c r="HR9" s="388"/>
      <c r="HS9" s="388"/>
      <c r="HT9" s="388"/>
      <c r="HU9" s="388"/>
      <c r="HV9" s="388"/>
      <c r="HW9" s="388"/>
      <c r="HX9" s="388"/>
      <c r="HY9" s="388"/>
      <c r="HZ9" s="388"/>
      <c r="IA9" s="388"/>
      <c r="IB9" s="388"/>
      <c r="IC9" s="388"/>
      <c r="ID9" s="388"/>
      <c r="IE9" s="388"/>
      <c r="IF9" s="388"/>
      <c r="IG9" s="388"/>
      <c r="IH9" s="388"/>
      <c r="II9" s="388"/>
      <c r="IJ9" s="388"/>
      <c r="IK9" s="388"/>
      <c r="IL9" s="388"/>
      <c r="IM9" s="388"/>
      <c r="IN9" s="388"/>
      <c r="IO9" s="388"/>
      <c r="IP9" s="388"/>
      <c r="IQ9" s="388"/>
      <c r="IR9" s="388"/>
      <c r="IS9" s="388"/>
      <c r="IT9" s="388"/>
      <c r="IU9" s="388"/>
    </row>
    <row r="10" spans="1:27" ht="22.5" customHeight="1">
      <c r="A10" s="379"/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2"/>
      <c r="U10" s="383"/>
      <c r="V10" s="383"/>
      <c r="W10" s="379"/>
      <c r="X10" s="379"/>
      <c r="Y10" s="379"/>
      <c r="Z10" s="379"/>
      <c r="AA10" s="379"/>
    </row>
    <row r="11" ht="22.5" customHeight="1"/>
  </sheetData>
  <sheetProtection formatCells="0" formatColumns="0" formatRows="0"/>
  <mergeCells count="33">
    <mergeCell ref="A2:Z2"/>
    <mergeCell ref="D3:H3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 topLeftCell="A1">
      <selection activeCell="G9" sqref="G9"/>
    </sheetView>
  </sheetViews>
  <sheetFormatPr defaultColWidth="9.00390625" defaultRowHeight="14.25"/>
  <cols>
    <col min="1" max="3" width="5.375" style="0" customWidth="1"/>
    <col min="4" max="4" width="18.00390625" style="0" customWidth="1"/>
    <col min="5" max="5" width="12.50390625" style="0" customWidth="1"/>
  </cols>
  <sheetData>
    <row r="1" ht="14.25" customHeight="1">
      <c r="M1" s="368" t="s">
        <v>155</v>
      </c>
    </row>
    <row r="2" spans="1:13" ht="33" customHeight="1">
      <c r="A2" s="250" t="s">
        <v>156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4.25" customHeight="1">
      <c r="A3" s="6"/>
      <c r="B3" s="6"/>
      <c r="C3" s="6"/>
      <c r="D3" s="6"/>
      <c r="L3" s="351" t="s">
        <v>77</v>
      </c>
      <c r="M3" s="351"/>
    </row>
    <row r="4" spans="1:13" ht="22.5" customHeight="1">
      <c r="A4" s="366" t="s">
        <v>92</v>
      </c>
      <c r="B4" s="366"/>
      <c r="C4" s="366"/>
      <c r="D4" s="367" t="s">
        <v>93</v>
      </c>
      <c r="E4" s="72" t="s">
        <v>78</v>
      </c>
      <c r="F4" s="72" t="s">
        <v>122</v>
      </c>
      <c r="G4" s="72"/>
      <c r="H4" s="72"/>
      <c r="I4" s="72"/>
      <c r="J4" s="72"/>
      <c r="K4" s="72" t="s">
        <v>126</v>
      </c>
      <c r="L4" s="72"/>
      <c r="M4" s="72"/>
    </row>
    <row r="5" spans="1:13" ht="17.25" customHeight="1">
      <c r="A5" s="72" t="s">
        <v>95</v>
      </c>
      <c r="B5" s="75" t="s">
        <v>96</v>
      </c>
      <c r="C5" s="72" t="s">
        <v>97</v>
      </c>
      <c r="D5" s="367"/>
      <c r="E5" s="72"/>
      <c r="F5" s="72" t="s">
        <v>157</v>
      </c>
      <c r="G5" s="72" t="s">
        <v>158</v>
      </c>
      <c r="H5" s="72" t="s">
        <v>136</v>
      </c>
      <c r="I5" s="72" t="s">
        <v>137</v>
      </c>
      <c r="J5" s="72" t="s">
        <v>138</v>
      </c>
      <c r="K5" s="72" t="s">
        <v>157</v>
      </c>
      <c r="L5" s="72" t="s">
        <v>109</v>
      </c>
      <c r="M5" s="72" t="s">
        <v>159</v>
      </c>
    </row>
    <row r="6" spans="1:13" ht="20.25" customHeight="1">
      <c r="A6" s="72"/>
      <c r="B6" s="75"/>
      <c r="C6" s="72"/>
      <c r="D6" s="367"/>
      <c r="E6" s="72"/>
      <c r="F6" s="72"/>
      <c r="G6" s="72"/>
      <c r="H6" s="72"/>
      <c r="I6" s="72"/>
      <c r="J6" s="72"/>
      <c r="K6" s="72"/>
      <c r="L6" s="72"/>
      <c r="M6" s="72"/>
    </row>
    <row r="7" spans="1:13" ht="20.25" customHeight="1">
      <c r="A7" s="93">
        <v>213</v>
      </c>
      <c r="B7" s="93"/>
      <c r="C7" s="93"/>
      <c r="D7" s="93" t="s">
        <v>98</v>
      </c>
      <c r="E7" s="92">
        <f>E8</f>
        <v>761.9</v>
      </c>
      <c r="F7" s="92">
        <f aca="true" t="shared" si="0" ref="F7:M7">F8</f>
        <v>761.9</v>
      </c>
      <c r="G7" s="92">
        <f t="shared" si="0"/>
        <v>506.86</v>
      </c>
      <c r="H7" s="92">
        <f t="shared" si="0"/>
        <v>106.02</v>
      </c>
      <c r="I7" s="92">
        <f t="shared" si="0"/>
        <v>49.02</v>
      </c>
      <c r="J7" s="92">
        <f t="shared" si="0"/>
        <v>100</v>
      </c>
      <c r="K7" s="92">
        <f t="shared" si="0"/>
        <v>0</v>
      </c>
      <c r="L7" s="92">
        <f t="shared" si="0"/>
        <v>0</v>
      </c>
      <c r="M7" s="92">
        <f t="shared" si="0"/>
        <v>0</v>
      </c>
    </row>
    <row r="8" spans="1:13" ht="20.25" customHeight="1">
      <c r="A8" s="93"/>
      <c r="B8" s="93" t="s">
        <v>99</v>
      </c>
      <c r="C8" s="93"/>
      <c r="D8" s="93" t="s">
        <v>100</v>
      </c>
      <c r="E8" s="92">
        <f>E9+E10</f>
        <v>761.9</v>
      </c>
      <c r="F8" s="92">
        <f aca="true" t="shared" si="1" ref="F8:M8">F9+F10</f>
        <v>761.9</v>
      </c>
      <c r="G8" s="92">
        <f t="shared" si="1"/>
        <v>506.86</v>
      </c>
      <c r="H8" s="92">
        <f t="shared" si="1"/>
        <v>106.02</v>
      </c>
      <c r="I8" s="92">
        <f t="shared" si="1"/>
        <v>49.02</v>
      </c>
      <c r="J8" s="92">
        <f t="shared" si="1"/>
        <v>100</v>
      </c>
      <c r="K8" s="92">
        <f t="shared" si="1"/>
        <v>0</v>
      </c>
      <c r="L8" s="92">
        <f t="shared" si="1"/>
        <v>0</v>
      </c>
      <c r="M8" s="92">
        <f t="shared" si="1"/>
        <v>0</v>
      </c>
    </row>
    <row r="9" spans="1:13" s="26" customFormat="1" ht="29.25" customHeight="1">
      <c r="A9" s="107" t="str">
        <f>'16一般-工资福利(政府预算)'!A9</f>
        <v>213</v>
      </c>
      <c r="B9" s="107" t="str">
        <f>'16一般-工资福利(政府预算)'!B9</f>
        <v>03</v>
      </c>
      <c r="C9" s="107" t="str">
        <f>'16一般-工资福利(政府预算)'!C9</f>
        <v>01</v>
      </c>
      <c r="D9" s="107" t="str">
        <f>'16一般-工资福利(政府预算)'!D9</f>
        <v>行政运行</v>
      </c>
      <c r="E9" s="107">
        <f>'16一般-工资福利(政府预算)'!E9</f>
        <v>761.9</v>
      </c>
      <c r="F9" s="107">
        <f>'16一般-工资福利(政府预算)'!F9</f>
        <v>761.9</v>
      </c>
      <c r="G9" s="107">
        <f>'16一般-工资福利(政府预算)'!G9</f>
        <v>506.86</v>
      </c>
      <c r="H9" s="107">
        <f>'16一般-工资福利(政府预算)'!H9</f>
        <v>106.02</v>
      </c>
      <c r="I9" s="107">
        <f>'16一般-工资福利(政府预算)'!I9</f>
        <v>49.02</v>
      </c>
      <c r="J9" s="107">
        <f>'16一般-工资福利(政府预算)'!J9</f>
        <v>100</v>
      </c>
      <c r="K9" s="107">
        <f>'16一般-工资福利(政府预算)'!K9</f>
        <v>0</v>
      </c>
      <c r="L9" s="107">
        <f>'16一般-工资福利(政府预算)'!L9</f>
        <v>0</v>
      </c>
      <c r="M9" s="107">
        <f>'16一般-工资福利(政府预算)'!M9</f>
        <v>0</v>
      </c>
    </row>
  </sheetData>
  <sheetProtection formatCells="0" formatColumns="0" formatRows="0"/>
  <mergeCells count="19">
    <mergeCell ref="A2:M2"/>
    <mergeCell ref="A3:D3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showZeros="0" workbookViewId="0" topLeftCell="A1">
      <selection activeCell="D9" sqref="D9"/>
    </sheetView>
  </sheetViews>
  <sheetFormatPr defaultColWidth="6.75390625" defaultRowHeight="22.5" customHeight="1"/>
  <cols>
    <col min="1" max="3" width="3.625" style="353" customWidth="1"/>
    <col min="4" max="4" width="17.375" style="353" customWidth="1"/>
    <col min="5" max="5" width="8.125" style="353" customWidth="1"/>
    <col min="6" max="20" width="6.50390625" style="353" customWidth="1"/>
    <col min="21" max="24" width="6.875" style="353" customWidth="1"/>
    <col min="25" max="25" width="6.50390625" style="353" customWidth="1"/>
    <col min="26" max="16384" width="6.75390625" style="353" customWidth="1"/>
  </cols>
  <sheetData>
    <row r="1" spans="2:25" ht="22.5" customHeight="1"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S1" s="361"/>
      <c r="U1" s="361"/>
      <c r="V1" s="361"/>
      <c r="W1" s="361"/>
      <c r="X1" s="362" t="s">
        <v>160</v>
      </c>
      <c r="Y1" s="362"/>
    </row>
    <row r="2" spans="1:25" ht="22.5" customHeight="1">
      <c r="A2" s="355" t="s">
        <v>161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</row>
    <row r="3" spans="1:25" ht="22.5" customHeight="1">
      <c r="A3" s="6"/>
      <c r="B3" s="6"/>
      <c r="C3" s="6"/>
      <c r="D3" s="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U3" s="363"/>
      <c r="V3" s="363"/>
      <c r="W3" s="363"/>
      <c r="X3" s="364" t="s">
        <v>3</v>
      </c>
      <c r="Y3" s="364"/>
    </row>
    <row r="4" spans="1:25" ht="22.5" customHeight="1">
      <c r="A4" s="357" t="s">
        <v>92</v>
      </c>
      <c r="B4" s="357"/>
      <c r="C4" s="357"/>
      <c r="D4" s="358" t="s">
        <v>93</v>
      </c>
      <c r="E4" s="358" t="s">
        <v>162</v>
      </c>
      <c r="F4" s="358" t="s">
        <v>163</v>
      </c>
      <c r="G4" s="358" t="s">
        <v>164</v>
      </c>
      <c r="H4" s="358" t="s">
        <v>165</v>
      </c>
      <c r="I4" s="358" t="s">
        <v>166</v>
      </c>
      <c r="J4" s="358" t="s">
        <v>167</v>
      </c>
      <c r="K4" s="358" t="s">
        <v>168</v>
      </c>
      <c r="L4" s="358" t="s">
        <v>169</v>
      </c>
      <c r="M4" s="358" t="s">
        <v>170</v>
      </c>
      <c r="N4" s="358" t="s">
        <v>171</v>
      </c>
      <c r="O4" s="358" t="s">
        <v>172</v>
      </c>
      <c r="P4" s="358" t="s">
        <v>173</v>
      </c>
      <c r="Q4" s="358" t="s">
        <v>174</v>
      </c>
      <c r="R4" s="358" t="s">
        <v>175</v>
      </c>
      <c r="S4" s="358" t="s">
        <v>176</v>
      </c>
      <c r="T4" s="358" t="s">
        <v>177</v>
      </c>
      <c r="U4" s="358" t="s">
        <v>178</v>
      </c>
      <c r="V4" s="358" t="s">
        <v>179</v>
      </c>
      <c r="W4" s="358" t="s">
        <v>180</v>
      </c>
      <c r="X4" s="358" t="s">
        <v>181</v>
      </c>
      <c r="Y4" s="365" t="s">
        <v>182</v>
      </c>
    </row>
    <row r="5" spans="1:25" ht="13.5" customHeight="1">
      <c r="A5" s="358" t="s">
        <v>95</v>
      </c>
      <c r="B5" s="358" t="s">
        <v>96</v>
      </c>
      <c r="C5" s="358" t="s">
        <v>97</v>
      </c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65"/>
    </row>
    <row r="6" spans="1:25" ht="13.5" customHeight="1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65"/>
    </row>
    <row r="7" spans="1:25" ht="22.5" customHeight="1">
      <c r="A7" s="93">
        <v>213</v>
      </c>
      <c r="B7" s="93"/>
      <c r="C7" s="93"/>
      <c r="D7" s="93" t="s">
        <v>98</v>
      </c>
      <c r="E7" s="92">
        <f>E8</f>
        <v>179.12</v>
      </c>
      <c r="F7" s="92">
        <f aca="true" t="shared" si="0" ref="F7:Y7">F8</f>
        <v>24.73</v>
      </c>
      <c r="G7" s="92">
        <f t="shared" si="0"/>
        <v>4.96</v>
      </c>
      <c r="H7" s="92">
        <f t="shared" si="0"/>
        <v>3.72</v>
      </c>
      <c r="I7" s="92">
        <f t="shared" si="0"/>
        <v>14.88</v>
      </c>
      <c r="J7" s="92">
        <f t="shared" si="0"/>
        <v>24.81</v>
      </c>
      <c r="K7" s="92">
        <f t="shared" si="0"/>
        <v>17.37</v>
      </c>
      <c r="L7" s="92">
        <f t="shared" si="0"/>
        <v>29.77</v>
      </c>
      <c r="M7" s="92">
        <f t="shared" si="0"/>
        <v>0</v>
      </c>
      <c r="N7" s="92">
        <f t="shared" si="0"/>
        <v>4.96</v>
      </c>
      <c r="O7" s="92">
        <f t="shared" si="0"/>
        <v>0</v>
      </c>
      <c r="P7" s="92">
        <f t="shared" si="0"/>
        <v>8.68</v>
      </c>
      <c r="Q7" s="92">
        <f t="shared" si="0"/>
        <v>10</v>
      </c>
      <c r="R7" s="92">
        <f t="shared" si="0"/>
        <v>0</v>
      </c>
      <c r="S7" s="92">
        <f t="shared" si="0"/>
        <v>0</v>
      </c>
      <c r="T7" s="92">
        <f t="shared" si="0"/>
        <v>0</v>
      </c>
      <c r="U7" s="92">
        <f t="shared" si="0"/>
        <v>30.28</v>
      </c>
      <c r="V7" s="92">
        <f t="shared" si="0"/>
        <v>0</v>
      </c>
      <c r="W7" s="92">
        <f t="shared" si="0"/>
        <v>0</v>
      </c>
      <c r="X7" s="92">
        <f t="shared" si="0"/>
        <v>0</v>
      </c>
      <c r="Y7" s="92">
        <f t="shared" si="0"/>
        <v>4.96</v>
      </c>
    </row>
    <row r="8" spans="1:25" ht="22.5" customHeight="1">
      <c r="A8" s="93"/>
      <c r="B8" s="93" t="s">
        <v>99</v>
      </c>
      <c r="C8" s="93"/>
      <c r="D8" s="93" t="s">
        <v>100</v>
      </c>
      <c r="E8" s="92">
        <f>E9+E10</f>
        <v>179.12</v>
      </c>
      <c r="F8" s="92">
        <f aca="true" t="shared" si="1" ref="F8:Y8">F9+F10</f>
        <v>24.73</v>
      </c>
      <c r="G8" s="92">
        <f t="shared" si="1"/>
        <v>4.96</v>
      </c>
      <c r="H8" s="92">
        <f t="shared" si="1"/>
        <v>3.72</v>
      </c>
      <c r="I8" s="92">
        <f t="shared" si="1"/>
        <v>14.88</v>
      </c>
      <c r="J8" s="92">
        <f t="shared" si="1"/>
        <v>24.81</v>
      </c>
      <c r="K8" s="92">
        <f t="shared" si="1"/>
        <v>17.37</v>
      </c>
      <c r="L8" s="92">
        <f t="shared" si="1"/>
        <v>29.77</v>
      </c>
      <c r="M8" s="92">
        <f t="shared" si="1"/>
        <v>0</v>
      </c>
      <c r="N8" s="92">
        <f t="shared" si="1"/>
        <v>4.96</v>
      </c>
      <c r="O8" s="92">
        <f t="shared" si="1"/>
        <v>0</v>
      </c>
      <c r="P8" s="92">
        <f t="shared" si="1"/>
        <v>8.68</v>
      </c>
      <c r="Q8" s="92">
        <f t="shared" si="1"/>
        <v>10</v>
      </c>
      <c r="R8" s="92">
        <f t="shared" si="1"/>
        <v>0</v>
      </c>
      <c r="S8" s="92">
        <f t="shared" si="1"/>
        <v>0</v>
      </c>
      <c r="T8" s="92">
        <f t="shared" si="1"/>
        <v>0</v>
      </c>
      <c r="U8" s="92">
        <f t="shared" si="1"/>
        <v>30.28</v>
      </c>
      <c r="V8" s="92">
        <f t="shared" si="1"/>
        <v>0</v>
      </c>
      <c r="W8" s="92">
        <f t="shared" si="1"/>
        <v>0</v>
      </c>
      <c r="X8" s="92">
        <f t="shared" si="1"/>
        <v>0</v>
      </c>
      <c r="Y8" s="92">
        <f t="shared" si="1"/>
        <v>4.96</v>
      </c>
    </row>
    <row r="9" spans="1:25" s="352" customFormat="1" ht="26.25" customHeight="1">
      <c r="A9" s="359" t="str">
        <f>'17一般-商品和服务（部门预算）'!A9</f>
        <v>213</v>
      </c>
      <c r="B9" s="359" t="str">
        <f>'17一般-商品和服务（部门预算）'!B9</f>
        <v>03</v>
      </c>
      <c r="C9" s="359" t="str">
        <f>'17一般-商品和服务（部门预算）'!C9</f>
        <v>01</v>
      </c>
      <c r="D9" s="359" t="str">
        <f>'17一般-商品和服务（部门预算）'!D9</f>
        <v>行政运行</v>
      </c>
      <c r="E9" s="360">
        <f>'17一般-商品和服务（部门预算）'!E9</f>
        <v>179.12</v>
      </c>
      <c r="F9" s="359">
        <f>'17一般-商品和服务（部门预算）'!F9</f>
        <v>24.73</v>
      </c>
      <c r="G9" s="359">
        <f>'17一般-商品和服务（部门预算）'!G9</f>
        <v>4.96</v>
      </c>
      <c r="H9" s="359">
        <f>'17一般-商品和服务（部门预算）'!H9</f>
        <v>3.72</v>
      </c>
      <c r="I9" s="359">
        <f>'17一般-商品和服务（部门预算）'!I9</f>
        <v>14.88</v>
      </c>
      <c r="J9" s="359">
        <f>'17一般-商品和服务（部门预算）'!J9</f>
        <v>24.81</v>
      </c>
      <c r="K9" s="359">
        <f>'17一般-商品和服务（部门预算）'!K9</f>
        <v>17.37</v>
      </c>
      <c r="L9" s="359">
        <f>'17一般-商品和服务（部门预算）'!L9</f>
        <v>29.77</v>
      </c>
      <c r="M9" s="359">
        <f>'17一般-商品和服务（部门预算）'!M9</f>
        <v>0</v>
      </c>
      <c r="N9" s="359">
        <f>'17一般-商品和服务（部门预算）'!N9</f>
        <v>4.96</v>
      </c>
      <c r="O9" s="359">
        <f>'17一般-商品和服务（部门预算）'!O9</f>
        <v>0</v>
      </c>
      <c r="P9" s="359">
        <f>'17一般-商品和服务（部门预算）'!P9</f>
        <v>8.68</v>
      </c>
      <c r="Q9" s="359">
        <f>'17一般-商品和服务（部门预算）'!Q9</f>
        <v>10</v>
      </c>
      <c r="R9" s="359">
        <f>'17一般-商品和服务（部门预算）'!R9</f>
        <v>0</v>
      </c>
      <c r="S9" s="359">
        <f>'17一般-商品和服务（部门预算）'!S9</f>
        <v>0</v>
      </c>
      <c r="T9" s="359">
        <f>'17一般-商品和服务（部门预算）'!T9</f>
        <v>0</v>
      </c>
      <c r="U9" s="359">
        <f>'17一般-商品和服务（部门预算）'!U9</f>
        <v>30.28</v>
      </c>
      <c r="V9" s="359">
        <f>'17一般-商品和服务（部门预算）'!V9</f>
        <v>0</v>
      </c>
      <c r="W9" s="359">
        <f>'17一般-商品和服务（部门预算）'!W9</f>
        <v>0</v>
      </c>
      <c r="X9" s="359">
        <f>'17一般-商品和服务（部门预算）'!X9</f>
        <v>0</v>
      </c>
      <c r="Y9" s="359">
        <f>'17一般-商品和服务（部门预算）'!Y9</f>
        <v>4.96</v>
      </c>
    </row>
    <row r="10" spans="1:25" ht="23.25" customHeight="1">
      <c r="A10" s="352"/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</row>
    <row r="11" spans="1:26" ht="22.5" customHeight="1">
      <c r="A11" s="352"/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</row>
    <row r="12" spans="3:26" ht="22.5" customHeight="1">
      <c r="C12" s="352"/>
      <c r="D12" s="352"/>
      <c r="E12" s="352"/>
      <c r="F12" s="352"/>
      <c r="H12" s="352"/>
      <c r="I12" s="352"/>
      <c r="J12" s="352"/>
      <c r="K12" s="352"/>
      <c r="L12" s="352"/>
      <c r="M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</row>
    <row r="13" spans="1:25" ht="22.5" customHeight="1">
      <c r="A13" s="352"/>
      <c r="C13" s="352"/>
      <c r="D13" s="352"/>
      <c r="E13" s="352"/>
      <c r="I13" s="352"/>
      <c r="J13" s="352"/>
      <c r="K13" s="352"/>
      <c r="L13" s="352"/>
      <c r="O13" s="352"/>
      <c r="P13" s="352"/>
      <c r="Q13" s="352"/>
      <c r="R13" s="352"/>
      <c r="S13" s="352"/>
      <c r="Y13" s="352"/>
    </row>
    <row r="14" spans="1:25" ht="22.5" customHeight="1">
      <c r="A14" s="352"/>
      <c r="B14" s="352"/>
      <c r="D14" s="352"/>
      <c r="J14" s="352"/>
      <c r="K14" s="352"/>
      <c r="L14" s="352"/>
      <c r="O14" s="352"/>
      <c r="P14" s="352"/>
      <c r="Q14" s="352"/>
      <c r="R14" s="352"/>
      <c r="S14" s="352"/>
      <c r="Y14" s="352"/>
    </row>
    <row r="15" spans="2:25" ht="22.5" customHeight="1">
      <c r="B15" s="352"/>
      <c r="C15" s="352"/>
      <c r="D15" s="352"/>
      <c r="J15" s="352"/>
      <c r="K15" s="352"/>
      <c r="L15" s="352"/>
      <c r="O15" s="352"/>
      <c r="P15" s="352"/>
      <c r="Q15" s="352"/>
      <c r="R15" s="352"/>
      <c r="Y15" s="352"/>
    </row>
    <row r="16" spans="10:18" ht="22.5" customHeight="1">
      <c r="J16" s="352"/>
      <c r="K16" s="352"/>
      <c r="L16" s="352"/>
      <c r="R16" s="352"/>
    </row>
    <row r="17" spans="10:12" ht="22.5" customHeight="1">
      <c r="J17" s="352"/>
      <c r="K17" s="352"/>
      <c r="L17" s="352"/>
    </row>
    <row r="18" spans="1:26" ht="22.5" customHeight="1">
      <c r="A18"/>
      <c r="B18"/>
      <c r="C18"/>
      <c r="D18"/>
      <c r="E18"/>
      <c r="F18"/>
      <c r="G18"/>
      <c r="H18"/>
      <c r="I18"/>
      <c r="J18" s="352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</sheetData>
  <sheetProtection formatCells="0" formatColumns="0" formatRows="0"/>
  <mergeCells count="30">
    <mergeCell ref="X1:Y1"/>
    <mergeCell ref="A2:Y2"/>
    <mergeCell ref="A3:D3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2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workbookViewId="0" topLeftCell="A1">
      <selection activeCell="S30" sqref="S30"/>
    </sheetView>
  </sheetViews>
  <sheetFormatPr defaultColWidth="9.00390625" defaultRowHeight="14.25"/>
  <cols>
    <col min="1" max="3" width="5.75390625" style="0" customWidth="1"/>
    <col min="4" max="4" width="17.50390625" style="0" customWidth="1"/>
    <col min="5" max="5" width="12.75390625" style="0" customWidth="1"/>
    <col min="6" max="6" width="10.625" style="0" customWidth="1"/>
    <col min="17" max="17" width="11.50390625" style="0" customWidth="1"/>
  </cols>
  <sheetData>
    <row r="1" ht="14.25" customHeight="1">
      <c r="S1" t="s">
        <v>183</v>
      </c>
    </row>
    <row r="2" spans="1:19" ht="33.75" customHeight="1">
      <c r="A2" s="67" t="s">
        <v>184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4.25" customHeight="1">
      <c r="A3" s="6"/>
      <c r="B3" s="6"/>
      <c r="C3" s="6"/>
      <c r="D3" s="6"/>
      <c r="R3" s="351" t="s">
        <v>77</v>
      </c>
      <c r="S3" s="351"/>
    </row>
    <row r="4" spans="1:19" ht="22.5" customHeight="1">
      <c r="A4" s="234" t="s">
        <v>92</v>
      </c>
      <c r="B4" s="234"/>
      <c r="C4" s="234"/>
      <c r="D4" s="72" t="s">
        <v>93</v>
      </c>
      <c r="E4" s="71" t="s">
        <v>162</v>
      </c>
      <c r="F4" s="72" t="s">
        <v>123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 t="s">
        <v>126</v>
      </c>
      <c r="R4" s="72"/>
      <c r="S4" s="72"/>
    </row>
    <row r="5" spans="1:19" ht="14.25" customHeight="1">
      <c r="A5" s="234"/>
      <c r="B5" s="234"/>
      <c r="C5" s="234"/>
      <c r="D5" s="72"/>
      <c r="E5" s="73"/>
      <c r="F5" s="72" t="s">
        <v>87</v>
      </c>
      <c r="G5" s="72" t="s">
        <v>185</v>
      </c>
      <c r="H5" s="72" t="s">
        <v>172</v>
      </c>
      <c r="I5" s="72" t="s">
        <v>173</v>
      </c>
      <c r="J5" s="72" t="s">
        <v>186</v>
      </c>
      <c r="K5" s="72" t="s">
        <v>187</v>
      </c>
      <c r="L5" s="72" t="s">
        <v>174</v>
      </c>
      <c r="M5" s="72" t="s">
        <v>188</v>
      </c>
      <c r="N5" s="72" t="s">
        <v>177</v>
      </c>
      <c r="O5" s="72" t="s">
        <v>189</v>
      </c>
      <c r="P5" s="72" t="s">
        <v>190</v>
      </c>
      <c r="Q5" s="72" t="s">
        <v>87</v>
      </c>
      <c r="R5" s="72" t="s">
        <v>191</v>
      </c>
      <c r="S5" s="72" t="s">
        <v>159</v>
      </c>
    </row>
    <row r="6" spans="1:19" ht="42.75" customHeight="1">
      <c r="A6" s="72" t="s">
        <v>95</v>
      </c>
      <c r="B6" s="72" t="s">
        <v>96</v>
      </c>
      <c r="C6" s="72" t="s">
        <v>97</v>
      </c>
      <c r="D6" s="72"/>
      <c r="E6" s="74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 ht="42.75" customHeight="1">
      <c r="A7" s="93">
        <v>213</v>
      </c>
      <c r="B7" s="93"/>
      <c r="C7" s="93"/>
      <c r="D7" s="93" t="s">
        <v>98</v>
      </c>
      <c r="E7" s="92">
        <f>E8</f>
        <v>179.12</v>
      </c>
      <c r="F7" s="92">
        <f aca="true" t="shared" si="0" ref="F7:R7">F8</f>
        <v>179.12</v>
      </c>
      <c r="G7" s="92">
        <f t="shared" si="0"/>
        <v>150.52</v>
      </c>
      <c r="H7" s="92">
        <f t="shared" si="0"/>
        <v>0</v>
      </c>
      <c r="I7" s="92">
        <f t="shared" si="0"/>
        <v>8.68</v>
      </c>
      <c r="J7" s="92">
        <f t="shared" si="0"/>
        <v>0</v>
      </c>
      <c r="K7" s="92">
        <f t="shared" si="0"/>
        <v>0</v>
      </c>
      <c r="L7" s="92">
        <f t="shared" si="0"/>
        <v>10</v>
      </c>
      <c r="M7" s="92">
        <f t="shared" si="0"/>
        <v>0</v>
      </c>
      <c r="N7" s="92">
        <f t="shared" si="0"/>
        <v>0</v>
      </c>
      <c r="O7" s="92">
        <f t="shared" si="0"/>
        <v>4.96</v>
      </c>
      <c r="P7" s="92">
        <f t="shared" si="0"/>
        <v>4.96</v>
      </c>
      <c r="Q7" s="92">
        <f t="shared" si="0"/>
        <v>0</v>
      </c>
      <c r="R7" s="92">
        <f t="shared" si="0"/>
        <v>0</v>
      </c>
      <c r="S7" s="72"/>
    </row>
    <row r="8" spans="1:19" ht="42.75" customHeight="1">
      <c r="A8" s="93"/>
      <c r="B8" s="93" t="s">
        <v>99</v>
      </c>
      <c r="C8" s="93"/>
      <c r="D8" s="93" t="s">
        <v>100</v>
      </c>
      <c r="E8" s="92">
        <f>E9+E10</f>
        <v>179.12</v>
      </c>
      <c r="F8" s="92">
        <f aca="true" t="shared" si="1" ref="F8:S8">F9+F10</f>
        <v>179.12</v>
      </c>
      <c r="G8" s="92">
        <f t="shared" si="1"/>
        <v>150.52</v>
      </c>
      <c r="H8" s="92">
        <f t="shared" si="1"/>
        <v>0</v>
      </c>
      <c r="I8" s="92">
        <f t="shared" si="1"/>
        <v>8.68</v>
      </c>
      <c r="J8" s="92">
        <f t="shared" si="1"/>
        <v>0</v>
      </c>
      <c r="K8" s="92">
        <f t="shared" si="1"/>
        <v>0</v>
      </c>
      <c r="L8" s="92">
        <f t="shared" si="1"/>
        <v>10</v>
      </c>
      <c r="M8" s="92">
        <f t="shared" si="1"/>
        <v>0</v>
      </c>
      <c r="N8" s="92">
        <f t="shared" si="1"/>
        <v>0</v>
      </c>
      <c r="O8" s="92">
        <f t="shared" si="1"/>
        <v>4.96</v>
      </c>
      <c r="P8" s="92">
        <f t="shared" si="1"/>
        <v>4.96</v>
      </c>
      <c r="Q8" s="92">
        <f t="shared" si="1"/>
        <v>0</v>
      </c>
      <c r="R8" s="92">
        <f t="shared" si="1"/>
        <v>0</v>
      </c>
      <c r="S8" s="92">
        <f t="shared" si="1"/>
        <v>0</v>
      </c>
    </row>
    <row r="9" spans="1:19" s="26" customFormat="1" ht="35.25" customHeight="1">
      <c r="A9" s="107" t="str">
        <f>'18一般-商品服务(政府预算)'!A9</f>
        <v>213</v>
      </c>
      <c r="B9" s="107" t="str">
        <f>'18一般-商品服务(政府预算)'!B9</f>
        <v>03</v>
      </c>
      <c r="C9" s="107" t="str">
        <f>'18一般-商品服务(政府预算)'!C9</f>
        <v>01</v>
      </c>
      <c r="D9" s="107" t="str">
        <f>'18一般-商品服务(政府预算)'!D9</f>
        <v>行政运行</v>
      </c>
      <c r="E9" s="107">
        <f>'18一般-商品服务(政府预算)'!E9</f>
        <v>179.12</v>
      </c>
      <c r="F9" s="107">
        <f>'18一般-商品服务(政府预算)'!F9</f>
        <v>179.12</v>
      </c>
      <c r="G9" s="107">
        <f>'18一般-商品服务(政府预算)'!G9</f>
        <v>150.52</v>
      </c>
      <c r="H9" s="107">
        <f>'18一般-商品服务(政府预算)'!H9</f>
        <v>0</v>
      </c>
      <c r="I9" s="107">
        <f>'18一般-商品服务(政府预算)'!I9</f>
        <v>8.68</v>
      </c>
      <c r="J9" s="107">
        <f>'18一般-商品服务(政府预算)'!J9</f>
        <v>0</v>
      </c>
      <c r="K9" s="107">
        <f>'18一般-商品服务(政府预算)'!K9</f>
        <v>0</v>
      </c>
      <c r="L9" s="107">
        <f>'18一般-商品服务(政府预算)'!L9</f>
        <v>10</v>
      </c>
      <c r="M9" s="107">
        <f>'18一般-商品服务(政府预算)'!M9</f>
        <v>0</v>
      </c>
      <c r="N9" s="107">
        <f>'18一般-商品服务(政府预算)'!N9</f>
        <v>0</v>
      </c>
      <c r="O9" s="107">
        <f>'18一般-商品服务(政府预算)'!O9</f>
        <v>4.96</v>
      </c>
      <c r="P9" s="107">
        <f>'18一般-商品服务(政府预算)'!P9</f>
        <v>4.96</v>
      </c>
      <c r="Q9" s="107">
        <f>'18一般-商品服务(政府预算)'!Q9</f>
        <v>0</v>
      </c>
      <c r="R9" s="107">
        <f>'18一般-商品服务(政府预算)'!R9</f>
        <v>0</v>
      </c>
      <c r="S9" s="107">
        <f>'18一般-商品服务(政府预算)'!S9</f>
        <v>0</v>
      </c>
    </row>
  </sheetData>
  <sheetProtection formatCells="0" formatColumns="0" formatRows="0"/>
  <mergeCells count="22">
    <mergeCell ref="A2:S2"/>
    <mergeCell ref="A3:D3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2019-12-13T00:51:40Z</cp:lastPrinted>
  <dcterms:created xsi:type="dcterms:W3CDTF">1996-12-17T01:32:42Z</dcterms:created>
  <dcterms:modified xsi:type="dcterms:W3CDTF">2021-06-03T01:01:37Z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2052-11.1.0.10495</vt:lpwstr>
  </property>
  <property fmtid="{D5CDD505-2E9C-101B-9397-08002B2CF9AE}" pid="5" name="I">
    <vt:lpwstr>A979E0103472436BBECFF7647A29F675</vt:lpwstr>
  </property>
</Properties>
</file>