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828" activeTab="0"/>
  </bookViews>
  <sheets>
    <sheet name="1 收支总表" sheetId="1" r:id="rId1"/>
    <sheet name="2 收入总表" sheetId="2" r:id="rId2"/>
    <sheet name="3 支出总表 " sheetId="3" r:id="rId3"/>
    <sheet name="4 支出分类（部门预算）" sheetId="4" r:id="rId4"/>
    <sheet name="5 支出分类(政府预算)" sheetId="5" r:id="rId5"/>
    <sheet name="6 工资福利（部门预算）" sheetId="6" r:id="rId6"/>
    <sheet name="7 工资福利(政府预算)" sheetId="7" r:id="rId7"/>
    <sheet name="8 商品服务（按部门预算）" sheetId="8" r:id="rId8"/>
    <sheet name="9 商品服务(政府预算)" sheetId="9" r:id="rId9"/>
    <sheet name="10 个人和家庭（部门预算）" sheetId="10" r:id="rId10"/>
    <sheet name="11 个人家庭(政府预算)" sheetId="11" r:id="rId11"/>
    <sheet name="12 财政拨款收支总表" sheetId="12" r:id="rId12"/>
    <sheet name="13 一般预算支出" sheetId="13" r:id="rId13"/>
    <sheet name="14 一般预算基本支出表" sheetId="14" r:id="rId14"/>
    <sheet name="15 一般-工资福利（部门预算）" sheetId="15" r:id="rId15"/>
    <sheet name="16一般-工资福利(政府预算)" sheetId="16" r:id="rId16"/>
    <sheet name="17一般-商品和服务（部门预算）" sheetId="17" r:id="rId17"/>
    <sheet name="18 一般-商品服务(政府预算)" sheetId="18" r:id="rId18"/>
    <sheet name="19 一般-个人和家庭（部门预算）" sheetId="19" r:id="rId19"/>
    <sheet name="20 一般-个人家庭(政府预算)" sheetId="20" r:id="rId20"/>
    <sheet name="21 项目明细表" sheetId="21" r:id="rId21"/>
    <sheet name="22 政府性基金（部门预算）" sheetId="22" r:id="rId22"/>
    <sheet name="23 政府性基金(政府预算)" sheetId="23" r:id="rId23"/>
    <sheet name="24 专户（部门预算）" sheetId="24" r:id="rId24"/>
    <sheet name="25专户(政府预算)" sheetId="25" r:id="rId25"/>
    <sheet name="26 经费拨款（部门预算）" sheetId="26" r:id="rId26"/>
    <sheet name="27 经费拨款(政府预算)" sheetId="27" r:id="rId27"/>
    <sheet name="28 三公" sheetId="28" r:id="rId28"/>
    <sheet name="29 整体绩效" sheetId="29" r:id="rId29"/>
    <sheet name="30 项目绩效" sheetId="30" r:id="rId30"/>
  </sheets>
  <definedNames>
    <definedName name="_xlnm.Print_Area" localSheetId="0">'1 收支总表'!$A$1:$H$28</definedName>
    <definedName name="_xlnm.Print_Area" localSheetId="9">'10 个人和家庭（部门预算）'!$A$1:$K$7</definedName>
    <definedName name="_xlnm.Print_Area" localSheetId="10">'11 个人家庭(政府预算)'!$A$1:$J$7</definedName>
    <definedName name="_xlnm.Print_Area" localSheetId="11">'12 财政拨款收支总表'!$A$1:$F$26</definedName>
    <definedName name="_xlnm.Print_Area" localSheetId="12">'13 一般预算支出'!$A$1:$R$11</definedName>
    <definedName name="_xlnm.Print_Area" localSheetId="13">'14 一般预算基本支出表'!$A$1:$H$10</definedName>
    <definedName name="_xlnm.Print_Area" localSheetId="14">'15 一般-工资福利（部门预算）'!$A$1:$Z$10</definedName>
    <definedName name="_xlnm.Print_Area" localSheetId="15">'16一般-工资福利(政府预算)'!$A$1:$M$10</definedName>
    <definedName name="_xlnm.Print_Area" localSheetId="16">'17一般-商品和服务（部门预算）'!$A$1:$Y$10</definedName>
    <definedName name="_xlnm.Print_Area" localSheetId="17">'18 一般-商品服务(政府预算)'!$A$1:$S$10</definedName>
    <definedName name="_xlnm.Print_Area" localSheetId="18">'19 一般-个人和家庭（部门预算）'!$A$1:$K$7</definedName>
    <definedName name="_xlnm.Print_Area" localSheetId="1">'2 收入总表'!$A$1:$M$7</definedName>
    <definedName name="_xlnm.Print_Area" localSheetId="19">'20 一般-个人家庭(政府预算)'!$A$1:$J$7</definedName>
    <definedName name="_xlnm.Print_Area" localSheetId="20">'21 项目明细表'!$A$1:$P$9</definedName>
    <definedName name="_xlnm.Print_Area" localSheetId="21">'22 政府性基金（部门预算）'!$A$1:$T$7</definedName>
    <definedName name="_xlnm.Print_Area" localSheetId="22">'23 政府性基金(政府预算)'!$A$1:$T$7</definedName>
    <definedName name="_xlnm.Print_Area" localSheetId="23">'24 专户（部门预算）'!$A$1:$T$7</definedName>
    <definedName name="_xlnm.Print_Area" localSheetId="24">'25专户(政府预算)'!$A$1:$T$6</definedName>
    <definedName name="_xlnm.Print_Area" localSheetId="25">'26 经费拨款（部门预算）'!$A$1:$U$10</definedName>
    <definedName name="_xlnm.Print_Area" localSheetId="26">'27 经费拨款(政府预算)'!$A$1:$T$10</definedName>
    <definedName name="_xlnm.Print_Area" localSheetId="27">'28 三公'!$A$1:$N$8</definedName>
    <definedName name="_xlnm.Print_Area" localSheetId="28">'29 整体绩效'!$A$1:$G$6</definedName>
    <definedName name="_xlnm.Print_Area" localSheetId="2">'3 支出总表 '!$A$1:$O$9</definedName>
    <definedName name="_xlnm.Print_Area" localSheetId="29">'30 项目绩效'!$A$1:$L$6</definedName>
    <definedName name="_xlnm.Print_Area" localSheetId="3">'4 支出分类（部门预算）'!$A$1:$T$10</definedName>
    <definedName name="_xlnm.Print_Area" localSheetId="4">'5 支出分类(政府预算)'!$1:$10</definedName>
    <definedName name="_xlnm.Print_Area" localSheetId="5">'6 工资福利（部门预算）'!$A$1:$Z$10</definedName>
    <definedName name="_xlnm.Print_Area" localSheetId="6">'7 工资福利(政府预算)'!$A$1:$M$10</definedName>
    <definedName name="_xlnm.Print_Area" localSheetId="7">'8 商品服务（按部门预算）'!$A$1:$Y$10</definedName>
    <definedName name="_xlnm.Print_Area" localSheetId="8">'9 商品服务(政府预算)'!$A$1:$S$10</definedName>
    <definedName name="_xlnm.Print_Area">#N/A</definedName>
    <definedName name="_xlnm.Print_Titles" localSheetId="0">'1 收支总表'!$1:$5</definedName>
    <definedName name="_xlnm.Print_Titles" localSheetId="10">'11 个人家庭(政府预算)'!$1:$6</definedName>
    <definedName name="_xlnm.Print_Titles" localSheetId="11">'12 财政拨款收支总表'!$1:$5</definedName>
    <definedName name="_xlnm.Print_Titles" localSheetId="15">'16一般-工资福利(政府预算)'!$1:$6</definedName>
    <definedName name="_xlnm.Print_Titles" localSheetId="17">'18 一般-商品服务(政府预算)'!$1:$6</definedName>
    <definedName name="_xlnm.Print_Titles" localSheetId="1">'2 收入总表'!$1:$6</definedName>
    <definedName name="_xlnm.Print_Titles" localSheetId="19">'20 一般-个人家庭(政府预算)'!$1:$6</definedName>
    <definedName name="_xlnm.Print_Titles" localSheetId="22">'23 政府性基金(政府预算)'!$1:$6</definedName>
    <definedName name="_xlnm.Print_Titles" localSheetId="24">'25专户(政府预算)'!$2:$6</definedName>
    <definedName name="_xlnm.Print_Titles" localSheetId="26">'27 经费拨款(政府预算)'!$1:$6</definedName>
    <definedName name="_xlnm.Print_Titles" localSheetId="4">'5 支出分类(政府预算)'!$1:$6</definedName>
    <definedName name="_xlnm.Print_Titles" localSheetId="6">'7 工资福利(政府预算)'!$1:$6</definedName>
    <definedName name="_xlnm.Print_Titles" localSheetId="8">'9 商品服务(政府预算)'!$1:$6</definedName>
    <definedName name="_xlnm.Print_Titles">#N/A</definedName>
  </definedNames>
  <calcPr fullCalcOnLoad="1"/>
</workbook>
</file>

<file path=xl/sharedStrings.xml><?xml version="1.0" encoding="utf-8"?>
<sst xmlns="http://schemas.openxmlformats.org/spreadsheetml/2006/main" count="806" uniqueCount="294">
  <si>
    <t>表-01</t>
  </si>
  <si>
    <t>部门收支总表</t>
  </si>
  <si>
    <t>单位名称：中国人民政治协商会议湖南省岳阳县委员会</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</si>
  <si>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</si>
  <si>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</si>
  <si>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</si>
  <si>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</si>
  <si>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</si>
  <si>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</si>
  <si>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</si>
  <si>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</si>
  <si>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</si>
  <si>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</si>
  <si>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</si>
  <si>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</si>
  <si>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</si>
  <si>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</si>
  <si>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</si>
  <si>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</si>
  <si>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</si>
  <si>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</si>
  <si>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</si>
  <si>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</si>
  <si>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</si>
  <si>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</si>
  <si>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</si>
  <si>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</si>
  <si>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</si>
  <si>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</si>
  <si>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</si>
  <si>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</si>
  <si>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</si>
  <si>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</si>
  <si>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</si>
  <si>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</si>
  <si>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</si>
  <si>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</si>
  <si>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</si>
  <si>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</si>
  <si>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</si>
  <si>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八、医疗健康支出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</si>
  <si>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</si>
  <si>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</si>
  <si>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</si>
  <si>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</si>
  <si>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</si>
  <si>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</si>
  <si>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</si>
  <si>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</si>
  <si>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</si>
  <si>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</si>
  <si>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</si>
  <si>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</si>
  <si>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</si>
  <si>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</si>
  <si>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</si>
  <si>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</si>
  <si>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</si>
  <si>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</si>
  <si>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</si>
  <si>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</si>
  <si>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</si>
  <si>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十五、自然资源海洋气象等支出</t>
  </si>
  <si>
    <t>五、上级上缴支出</t>
  </si>
  <si>
    <t>十五、其他支出</t>
  </si>
  <si>
    <t>十六、住房保障支出</t>
  </si>
  <si>
    <t>十七、粮油物资储备支出</t>
  </si>
  <si>
    <t>十八、灾害防治及应急管理支出</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</si>
  <si>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</si>
  <si>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</si>
  <si>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</si>
  <si>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</si>
  <si>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</si>
  <si>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</si>
  <si>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</si>
  <si>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</si>
  <si>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</si>
  <si>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</si>
  <si>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</si>
  <si>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</si>
  <si>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</si>
  <si>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</si>
  <si>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</si>
  <si>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</si>
  <si>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</si>
  <si>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</si>
  <si>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</si>
  <si>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</si>
  <si>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</si>
  <si>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</si>
  <si>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</si>
  <si>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表-03</t>
  </si>
  <si>
    <t>部门支出总表</t>
  </si>
  <si>
    <t>功能科目</t>
  </si>
  <si>
    <t>功能科目名称</t>
  </si>
  <si>
    <t>总  计</t>
  </si>
  <si>
    <t>类</t>
  </si>
  <si>
    <t>款</t>
  </si>
  <si>
    <t>项</t>
  </si>
  <si>
    <t>表-04</t>
  </si>
  <si>
    <t>部门支出总表（按部门预算经济分类）</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</si>
  <si>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</si>
  <si>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</si>
  <si>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</si>
  <si>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</si>
  <si>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</si>
  <si>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</si>
  <si>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</si>
  <si>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</si>
  <si>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</si>
  <si>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</si>
  <si>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</si>
  <si>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</si>
  <si>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</si>
  <si>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</si>
  <si>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</si>
  <si>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</si>
  <si>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</si>
  <si>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</si>
  <si>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</si>
  <si>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</si>
  <si>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</si>
  <si>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</si>
  <si>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</si>
  <si>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</si>
  <si>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</si>
  <si>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</si>
  <si>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</si>
  <si>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</si>
  <si>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工资福利支出预算表(按部门预算经济分类)</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</si>
  <si>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</si>
  <si>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</si>
  <si>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</si>
  <si>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</si>
  <si>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</si>
  <si>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</si>
  <si>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</si>
  <si>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</si>
  <si>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</si>
  <si>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</si>
  <si>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</si>
  <si>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</si>
  <si>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</si>
  <si>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</si>
  <si>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</si>
  <si>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</si>
  <si>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</si>
  <si>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</si>
  <si>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</si>
  <si>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</si>
  <si>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</si>
  <si>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</si>
  <si>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</si>
  <si>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</si>
  <si>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</si>
  <si>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01</t>
  </si>
  <si>
    <t>表-08</t>
  </si>
  <si>
    <t>一般商品和服务支出预算表(按部门预算经济分类)</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</si>
  <si>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</si>
  <si>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</si>
  <si>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</si>
  <si>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</si>
  <si>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</si>
  <si>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</si>
  <si>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</si>
  <si>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</si>
  <si>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</si>
  <si>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</si>
  <si>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</si>
  <si>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</si>
  <si>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</si>
  <si>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</si>
  <si>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</si>
  <si>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</si>
  <si>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</si>
  <si>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</si>
  <si>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</si>
  <si>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</si>
  <si>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</si>
  <si>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</si>
  <si>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一般商品和服务支出预算(按政府预算经济分类)</t>
  </si>
  <si>
    <t>办公经费</t>
  </si>
  <si>
    <t>专用材料购置费</t>
  </si>
  <si>
    <t>委托业务费</t>
  </si>
  <si>
    <t>因公出国(境费用</t>
  </si>
  <si>
    <t>维修(护费</t>
  </si>
  <si>
    <t>其他商品和服务支出</t>
  </si>
  <si>
    <t>商品和服务支出</t>
  </si>
  <si>
    <t>表-10</t>
  </si>
  <si>
    <t>对个人和家庭的补助支出预算表(按部门预算经济分类)</t>
  </si>
  <si>
    <t>离退休费</t>
  </si>
  <si>
    <t>离休生活补贴</t>
  </si>
  <si>
    <t>老干费</t>
  </si>
  <si>
    <t>医疗费补助</t>
  </si>
  <si>
    <t>助学金</t>
  </si>
  <si>
    <r>
      <t xml:space="preserve">  说明：202</t>
    </r>
    <r>
      <rPr>
        <sz val="10"/>
        <rFont val="宋体"/>
        <family val="0"/>
      </rPr>
      <t>1</t>
    </r>
    <r>
      <rPr>
        <sz val="10"/>
        <rFont val="宋体"/>
        <family val="0"/>
      </rPr>
      <t>年未安排对个人和家庭补助支出预算，故本表无数据</t>
    </r>
  </si>
  <si>
    <t>表-11</t>
  </si>
  <si>
    <t>对个人和家庭的补助支出预算表（按政府预算经济分类）</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</si>
  <si>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</si>
  <si>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</si>
  <si>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</si>
  <si>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</si>
  <si>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</si>
  <si>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</si>
  <si>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</si>
  <si>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</si>
  <si>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</si>
  <si>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</si>
  <si>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</si>
  <si>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</si>
  <si>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</si>
  <si>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</si>
  <si>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</si>
  <si>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</si>
  <si>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一般公共预算拨款——工资福利支出预算表(按部门预算经济分类)</t>
  </si>
  <si>
    <t>201</t>
  </si>
  <si>
    <t>一般公共服务支出</t>
  </si>
  <si>
    <t>02</t>
  </si>
  <si>
    <t>政协事务</t>
  </si>
  <si>
    <t>行政运行</t>
  </si>
  <si>
    <t>表-16</t>
  </si>
  <si>
    <t>一般公共预算拨款——工资福利支出预算表(按政府预算经济分类)</t>
  </si>
  <si>
    <t>表-17</t>
  </si>
  <si>
    <t>一般公共预算拨款——一般商品和服务支出预算表(按部门预算经济分类)</t>
  </si>
  <si>
    <t>表-18</t>
  </si>
  <si>
    <t>一般公共预算拨款——一般商品和服务支出预算表(按政府预算经济分类)</t>
  </si>
  <si>
    <t>表-19</t>
  </si>
  <si>
    <t>一般公共预算拨款——对个人和家庭的补助支出预算表(按部门预算经济分类)</t>
  </si>
  <si>
    <t>表-20</t>
  </si>
  <si>
    <t>一般公共预算拨款——对个人和家庭的补助支出预算表（按政府预算经济分类）</t>
  </si>
  <si>
    <t>表-21</t>
  </si>
  <si>
    <t>支出预算项目明细表</t>
  </si>
  <si>
    <t>项目名称</t>
  </si>
  <si>
    <t>04</t>
  </si>
  <si>
    <t>政协会议</t>
  </si>
  <si>
    <t>政协会议及调研专项</t>
  </si>
  <si>
    <t>表-22</t>
  </si>
  <si>
    <t>政府性基金拨款支出预算表（按部门预算经济分类）</t>
  </si>
  <si>
    <r>
      <t xml:space="preserve">  说明：202</t>
    </r>
    <r>
      <rPr>
        <sz val="10"/>
        <rFont val="宋体"/>
        <family val="0"/>
      </rPr>
      <t>1</t>
    </r>
    <r>
      <rPr>
        <sz val="10"/>
        <rFont val="宋体"/>
        <family val="0"/>
      </rPr>
      <t>年未安排政府性基金拨款支出预算，故本表无数据</t>
    </r>
  </si>
  <si>
    <t>表-23</t>
  </si>
  <si>
    <t>政府性基金拨款支出预算表(按政府预算经济分类)</t>
  </si>
  <si>
    <t xml:space="preserve">  说明：2021年未安排政府性基金拨款支出预算，故本表无数据</t>
  </si>
  <si>
    <t>表-24</t>
  </si>
  <si>
    <t>纳入专户管理的非税收入拨款支出预算表(按部门预算经济分类)</t>
  </si>
  <si>
    <t>说明：2021年未安排纳入专户管理的非税收入拨款支出预算，故本表无数据</t>
  </si>
  <si>
    <t>表-25</t>
  </si>
  <si>
    <t>纳入专户管理的非税收入拨款支出预算表(按政府预算经济分类)</t>
  </si>
  <si>
    <t>表-26</t>
  </si>
  <si>
    <t>经费拨款支出预算表(按部门预算经济分类)</t>
  </si>
  <si>
    <t>附:一般预算拨款(补助)拨付方式</t>
  </si>
  <si>
    <t>下单位</t>
  </si>
  <si>
    <t>审批专款</t>
  </si>
  <si>
    <t>财政代扣</t>
  </si>
  <si>
    <t>表-27</t>
  </si>
  <si>
    <t>经费拨款支出预算表(按政府预算经济分类)</t>
  </si>
  <si>
    <t>表-28</t>
  </si>
  <si>
    <t>“三公”经费预算公开表</t>
  </si>
  <si>
    <t>上年"三公"经费预算支出</t>
  </si>
  <si>
    <t>本年"三公"经费预算支出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</si>
  <si>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</si>
  <si>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</si>
  <si>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</si>
  <si>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</si>
  <si>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</si>
  <si>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</si>
  <si>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</si>
  <si>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</si>
  <si>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</si>
  <si>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</si>
  <si>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</si>
  <si>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</si>
  <si>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政治协商、民主监督、参政议政</t>
  </si>
  <si>
    <t>1、完成三次专题调研 2、视察评议二次 3、组织委员片区履职活动</t>
  </si>
  <si>
    <t xml:space="preserve">财政供养人员控制率100% 
三公经费控制率100% 
完成三次专题调研          视察评议二次                组织委员片区履职活动
政府采购执行率100% 
公务卡刷卡率45%
固定资产利用率100%                       
全年财政整体支出478.24万元
</t>
  </si>
  <si>
    <t>1.各界别委员通过提案和协商讨论的形式对国家的大政方针和涉及群众生活的重要问题进行政治协商，充分发挥政协民主监督作用；2.在预算额度内安排好各项会议工作，保证参会委员满意度。3、委员提案回复率达到100%</t>
  </si>
  <si>
    <t>表-30</t>
  </si>
  <si>
    <t>财政支出项目预算绩效目标申报表</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</si>
  <si>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</si>
  <si>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</si>
  <si>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</si>
  <si>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</si>
  <si>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</si>
  <si>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</si>
  <si>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</si>
  <si>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</si>
  <si>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</si>
  <si>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</si>
  <si>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</si>
  <si>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经常性项目</t>
  </si>
  <si>
    <t>根据我机关职能和内设机构承担的业务工作需要设立。</t>
  </si>
  <si>
    <t>严格执行国家财经法规和内部财务资产管理制度，加强机关内控建设，规范管理经费支出，增强经费预算刚性，提高资金使用效益。</t>
  </si>
  <si>
    <t>2021年全年</t>
  </si>
  <si>
    <t>政协各界别人士、党派和界别通过政协会议这个载体，从经济建设、政治建设、文化建设、社会建设以及生态文明建设方面认真开展政协协商、民主监督、参政议政，为促进我县振兴崛起，构建新岳阳县作出贡献。</t>
  </si>
  <si>
    <t>组织政协委员进行视察、参观、调查、座谈、学习、研讨等，完成各项调研报告。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</si>
</sst>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Red]0.00"/>
    <numFmt numFmtId="179" formatCode="* #,##0.00;* \-#,##0.00;* &quot;&quot;??;@"/>
    <numFmt numFmtId="180" formatCode="#,##0.0000"/>
    <numFmt numFmtId="181" formatCode="#,##0.00_);[Red]\(#,##0.00\)"/>
    <numFmt numFmtId="182" formatCode="00"/>
    <numFmt numFmtId="183" formatCode="0000"/>
    <numFmt numFmtId="184" formatCode="0.00_ "/>
  </numFmts>
  <fonts count="31">
    <font>
      <sz val="12"/>
      <name val="宋体"/>
      <family val="0"/>
    </font>
    <font>
      <sz val="11"/>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22"/>
      <name val="宋体"/>
      <family val="0"/>
    </font>
    <font>
      <sz val="10"/>
      <color indexed="8"/>
      <name val="宋体"/>
      <family val="0"/>
    </font>
    <font>
      <sz val="16"/>
      <name val="黑体"/>
      <family val="3"/>
    </font>
    <font>
      <b/>
      <sz val="9"/>
      <name val="宋体"/>
      <family val="0"/>
    </font>
    <font>
      <sz val="18"/>
      <name val="方正小标宋_GBK"/>
      <family val="0"/>
    </font>
    <font>
      <sz val="11"/>
      <color indexed="9"/>
      <name val="宋体"/>
      <family val="0"/>
    </font>
    <font>
      <sz val="11"/>
      <color indexed="8"/>
      <name val="宋体"/>
      <family val="0"/>
    </font>
    <font>
      <i/>
      <sz val="11"/>
      <color indexed="23"/>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b/>
      <sz val="15"/>
      <color indexed="62"/>
      <name val="宋体"/>
      <family val="0"/>
    </font>
    <font>
      <u val="single"/>
      <sz val="11"/>
      <color indexed="12"/>
      <name val="宋体"/>
      <family val="0"/>
    </font>
    <font>
      <sz val="11"/>
      <color indexed="10"/>
      <name val="宋体"/>
      <family val="0"/>
    </font>
    <font>
      <b/>
      <sz val="18"/>
      <color indexed="62"/>
      <name val="宋体"/>
      <family val="0"/>
    </font>
    <font>
      <u val="single"/>
      <sz val="11"/>
      <color indexed="20"/>
      <name val="宋体"/>
      <family val="0"/>
    </font>
    <font>
      <b/>
      <sz val="11"/>
      <color indexed="62"/>
      <name val="宋体"/>
      <family val="0"/>
    </font>
    <font>
      <b/>
      <sz val="11"/>
      <color indexed="9"/>
      <name val="宋体"/>
      <family val="0"/>
    </font>
    <font>
      <b/>
      <sz val="13"/>
      <color indexed="62"/>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right/>
      <top style="thin"/>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0" fontId="2" fillId="0" borderId="0">
      <alignment/>
      <protection/>
    </xf>
    <xf numFmtId="0" fontId="2" fillId="0" borderId="0">
      <alignment vertical="center"/>
      <protection/>
    </xf>
    <xf numFmtId="41" fontId="0" fillId="0" borderId="0" applyFont="0" applyFill="0" applyBorder="0" applyAlignment="0" applyProtection="0"/>
    <xf numFmtId="0" fontId="13"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20" fillId="0" borderId="0" applyNumberFormat="0" applyFill="0" applyBorder="0" applyAlignment="0" applyProtection="0"/>
    <xf numFmtId="0" fontId="2" fillId="0" borderId="0">
      <alignment vertical="center"/>
      <protection/>
    </xf>
    <xf numFmtId="9" fontId="0" fillId="0" borderId="0" applyFont="0" applyFill="0" applyBorder="0" applyAlignment="0" applyProtection="0"/>
    <xf numFmtId="0" fontId="23" fillId="0" borderId="0" applyNumberFormat="0" applyFill="0" applyBorder="0" applyAlignment="0" applyProtection="0"/>
    <xf numFmtId="0" fontId="13" fillId="2" borderId="2" applyNumberFormat="0" applyFont="0" applyAlignment="0" applyProtection="0"/>
    <xf numFmtId="0" fontId="12" fillId="7" borderId="0" applyNumberFormat="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19" fillId="0" borderId="3" applyNumberFormat="0" applyFill="0" applyAlignment="0" applyProtection="0"/>
    <xf numFmtId="0" fontId="26" fillId="0" borderId="3" applyNumberFormat="0" applyFill="0" applyAlignment="0" applyProtection="0"/>
    <xf numFmtId="0" fontId="12" fillId="6" borderId="0" applyNumberFormat="0" applyBorder="0" applyAlignment="0" applyProtection="0"/>
    <xf numFmtId="0" fontId="2" fillId="0" borderId="0">
      <alignment vertical="center"/>
      <protection/>
    </xf>
    <xf numFmtId="0" fontId="24" fillId="0" borderId="4" applyNumberFormat="0" applyFill="0" applyAlignment="0" applyProtection="0"/>
    <xf numFmtId="0" fontId="12" fillId="6" borderId="0" applyNumberFormat="0" applyBorder="0" applyAlignment="0" applyProtection="0"/>
    <xf numFmtId="0" fontId="17" fillId="8" borderId="5" applyNumberFormat="0" applyAlignment="0" applyProtection="0"/>
    <xf numFmtId="0" fontId="28" fillId="8" borderId="1" applyNumberFormat="0" applyAlignment="0" applyProtection="0"/>
    <xf numFmtId="0" fontId="25" fillId="9" borderId="6" applyNumberFormat="0" applyAlignment="0" applyProtection="0"/>
    <xf numFmtId="0" fontId="13" fillId="2" borderId="0" applyNumberFormat="0" applyBorder="0" applyAlignment="0" applyProtection="0"/>
    <xf numFmtId="0" fontId="12"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15" fillId="4" borderId="0" applyNumberFormat="0" applyBorder="0" applyAlignment="0" applyProtection="0"/>
    <xf numFmtId="0" fontId="27"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2" fillId="0" borderId="0">
      <alignment vertical="center"/>
      <protection/>
    </xf>
    <xf numFmtId="0" fontId="13" fillId="12" borderId="0" applyNumberFormat="0" applyBorder="0" applyAlignment="0" applyProtection="0"/>
    <xf numFmtId="0" fontId="0" fillId="0" borderId="0">
      <alignment vertical="center"/>
      <protection/>
    </xf>
    <xf numFmtId="0" fontId="13" fillId="1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2" fillId="0" borderId="0">
      <alignment vertical="center"/>
      <protection/>
    </xf>
    <xf numFmtId="0" fontId="13" fillId="14" borderId="0" applyNumberFormat="0" applyBorder="0" applyAlignment="0" applyProtection="0"/>
    <xf numFmtId="0" fontId="13" fillId="6" borderId="0" applyNumberFormat="0" applyBorder="0" applyAlignment="0" applyProtection="0"/>
    <xf numFmtId="0" fontId="12" fillId="16" borderId="0" applyNumberFormat="0" applyBorder="0" applyAlignment="0" applyProtection="0"/>
    <xf numFmtId="0" fontId="13"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cellStyleXfs>
  <cellXfs count="556">
    <xf numFmtId="0" fontId="0" fillId="0" borderId="0" xfId="0" applyAlignment="1">
      <alignment/>
    </xf>
    <xf numFmtId="0" fontId="2" fillId="0" borderId="0" xfId="83" applyFill="1">
      <alignment/>
      <protection/>
    </xf>
    <xf numFmtId="0" fontId="2" fillId="0" borderId="0" xfId="83">
      <alignment/>
      <protection/>
    </xf>
    <xf numFmtId="0" fontId="3" fillId="0" borderId="0" xfId="83" applyFont="1" applyAlignment="1">
      <alignment horizontal="center" vertical="center"/>
      <protection/>
    </xf>
    <xf numFmtId="0" fontId="3" fillId="0" borderId="0" xfId="83" applyNumberFormat="1" applyFont="1" applyAlignment="1">
      <alignment horizontal="center" vertical="center"/>
      <protection/>
    </xf>
    <xf numFmtId="0" fontId="4" fillId="8" borderId="0" xfId="83" applyNumberFormat="1" applyFont="1" applyFill="1" applyAlignment="1" applyProtection="1">
      <alignment horizontal="center" vertical="center"/>
      <protection/>
    </xf>
    <xf numFmtId="0" fontId="3" fillId="0" borderId="9" xfId="0" applyFont="1" applyFill="1" applyBorder="1" applyAlignment="1">
      <alignment horizontal="left" vertical="center" wrapText="1"/>
    </xf>
    <xf numFmtId="0" fontId="5" fillId="8" borderId="10" xfId="83" applyNumberFormat="1" applyFont="1" applyFill="1" applyBorder="1" applyAlignment="1" applyProtection="1">
      <alignment horizontal="center" vertical="center" wrapText="1"/>
      <protection/>
    </xf>
    <xf numFmtId="0" fontId="5" fillId="8" borderId="11" xfId="83" applyNumberFormat="1" applyFont="1" applyFill="1" applyBorder="1" applyAlignment="1" applyProtection="1">
      <alignment horizontal="center" vertical="center" wrapText="1"/>
      <protection/>
    </xf>
    <xf numFmtId="0" fontId="5" fillId="8" borderId="12" xfId="83" applyNumberFormat="1" applyFont="1" applyFill="1" applyBorder="1" applyAlignment="1" applyProtection="1">
      <alignment horizontal="center" vertical="center" wrapText="1"/>
      <protection/>
    </xf>
    <xf numFmtId="0" fontId="5" fillId="8" borderId="11" xfId="83" applyNumberFormat="1" applyFont="1" applyFill="1" applyBorder="1" applyAlignment="1" applyProtection="1">
      <alignment vertical="center" wrapText="1"/>
      <protection/>
    </xf>
    <xf numFmtId="0" fontId="3" fillId="0" borderId="11" xfId="83" applyNumberFormat="1" applyFont="1" applyFill="1" applyBorder="1" applyAlignment="1" applyProtection="1">
      <alignment horizontal="left" vertical="center" wrapText="1"/>
      <protection/>
    </xf>
    <xf numFmtId="0" fontId="3" fillId="0" borderId="13" xfId="83" applyNumberFormat="1" applyFont="1" applyFill="1" applyBorder="1" applyAlignment="1" applyProtection="1">
      <alignment horizontal="center" vertical="center" wrapText="1"/>
      <protection locked="0"/>
    </xf>
    <xf numFmtId="176" fontId="3" fillId="0" borderId="10" xfId="83" applyNumberFormat="1" applyFont="1" applyFill="1" applyBorder="1" applyAlignment="1" applyProtection="1">
      <alignment horizontal="center" vertical="center" wrapText="1"/>
      <protection/>
    </xf>
    <xf numFmtId="176" fontId="3" fillId="0" borderId="11" xfId="83" applyNumberFormat="1" applyFont="1" applyFill="1" applyBorder="1" applyAlignment="1" applyProtection="1">
      <alignment horizontal="center" vertical="center" wrapText="1"/>
      <protection/>
    </xf>
    <xf numFmtId="49" fontId="3" fillId="0" borderId="13" xfId="83" applyNumberFormat="1" applyFont="1" applyFill="1" applyBorder="1" applyAlignment="1" applyProtection="1">
      <alignment horizontal="center" vertical="center" wrapText="1"/>
      <protection locked="0"/>
    </xf>
    <xf numFmtId="49" fontId="3" fillId="0" borderId="10" xfId="83" applyNumberFormat="1" applyFont="1" applyFill="1" applyBorder="1" applyAlignment="1" applyProtection="1">
      <alignment horizontal="center" vertical="center" wrapText="1"/>
      <protection locked="0"/>
    </xf>
    <xf numFmtId="49" fontId="3" fillId="0" borderId="10" xfId="83" applyNumberFormat="1" applyFont="1" applyFill="1" applyBorder="1" applyAlignment="1" applyProtection="1">
      <alignment horizontal="left" vertical="center" wrapText="1"/>
      <protection locked="0"/>
    </xf>
    <xf numFmtId="49" fontId="3" fillId="0" borderId="10" xfId="84" applyNumberFormat="1" applyFont="1" applyFill="1" applyBorder="1" applyAlignment="1" applyProtection="1">
      <alignment horizontal="left" vertical="center" wrapText="1"/>
      <protection locked="0"/>
    </xf>
    <xf numFmtId="0" fontId="3" fillId="0" borderId="0" xfId="83" applyFont="1" applyFill="1" applyAlignment="1">
      <alignment horizontal="center" vertical="center"/>
      <protection/>
    </xf>
    <xf numFmtId="0" fontId="3" fillId="0" borderId="0" xfId="83" applyNumberFormat="1" applyFont="1" applyFill="1" applyAlignment="1">
      <alignment horizontal="center" vertical="center"/>
      <protection/>
    </xf>
    <xf numFmtId="0" fontId="2" fillId="0" borderId="0" xfId="83" applyAlignment="1">
      <alignment horizontal="center"/>
      <protection/>
    </xf>
    <xf numFmtId="49" fontId="3" fillId="0" borderId="11" xfId="84" applyNumberFormat="1" applyFont="1" applyFill="1" applyBorder="1" applyAlignment="1" applyProtection="1">
      <alignment horizontal="left" vertical="center" wrapText="1"/>
      <protection locked="0"/>
    </xf>
    <xf numFmtId="49" fontId="3" fillId="0" borderId="12" xfId="84" applyNumberFormat="1" applyFont="1" applyFill="1" applyBorder="1" applyAlignment="1" applyProtection="1">
      <alignment horizontal="left" vertical="center" wrapText="1"/>
      <protection locked="0"/>
    </xf>
    <xf numFmtId="49" fontId="3" fillId="0" borderId="12" xfId="83" applyNumberFormat="1" applyFont="1" applyFill="1" applyBorder="1" applyAlignment="1" applyProtection="1">
      <alignment horizontal="left" vertical="center" wrapText="1"/>
      <protection locked="0"/>
    </xf>
    <xf numFmtId="0" fontId="0" fillId="0" borderId="0" xfId="0" applyFill="1" applyAlignment="1">
      <alignment/>
    </xf>
    <xf numFmtId="0" fontId="2" fillId="0" borderId="0" xfId="19">
      <alignment/>
      <protection/>
    </xf>
    <xf numFmtId="0" fontId="3" fillId="0" borderId="0" xfId="19" applyFont="1" applyAlignment="1">
      <alignment horizontal="center" vertical="center"/>
      <protection/>
    </xf>
    <xf numFmtId="0" fontId="3" fillId="0" borderId="0" xfId="19" applyNumberFormat="1" applyFont="1" applyAlignment="1">
      <alignment horizontal="center" vertical="center"/>
      <protection/>
    </xf>
    <xf numFmtId="0" fontId="4" fillId="0" borderId="0" xfId="19" applyFont="1" applyAlignment="1">
      <alignment horizontal="center" vertical="center"/>
      <protection/>
    </xf>
    <xf numFmtId="0" fontId="6" fillId="0" borderId="0" xfId="0" applyFont="1" applyAlignment="1">
      <alignment vertical="center"/>
    </xf>
    <xf numFmtId="0" fontId="2" fillId="0" borderId="0" xfId="19" applyAlignment="1">
      <alignment horizontal="center"/>
      <protection/>
    </xf>
    <xf numFmtId="0" fontId="5" fillId="8" borderId="12" xfId="19" applyNumberFormat="1" applyFont="1" applyFill="1" applyBorder="1" applyAlignment="1" applyProtection="1">
      <alignment horizontal="center" vertical="center"/>
      <protection/>
    </xf>
    <xf numFmtId="0" fontId="5" fillId="8" borderId="11" xfId="19" applyNumberFormat="1" applyFont="1" applyFill="1" applyBorder="1" applyAlignment="1" applyProtection="1">
      <alignment horizontal="center" vertical="center"/>
      <protection/>
    </xf>
    <xf numFmtId="0" fontId="5" fillId="8" borderId="10" xfId="19" applyNumberFormat="1" applyFont="1" applyFill="1" applyBorder="1" applyAlignment="1" applyProtection="1">
      <alignment horizontal="center" vertical="center"/>
      <protection/>
    </xf>
    <xf numFmtId="0" fontId="5" fillId="8" borderId="14" xfId="19" applyNumberFormat="1" applyFont="1" applyFill="1" applyBorder="1" applyAlignment="1" applyProtection="1">
      <alignment horizontal="center" vertical="center" wrapText="1"/>
      <protection/>
    </xf>
    <xf numFmtId="0" fontId="5" fillId="8" borderId="15" xfId="19" applyNumberFormat="1" applyFont="1" applyFill="1" applyBorder="1" applyAlignment="1" applyProtection="1">
      <alignment horizontal="center" vertical="center"/>
      <protection/>
    </xf>
    <xf numFmtId="0" fontId="5" fillId="8" borderId="16" xfId="19" applyNumberFormat="1" applyFont="1" applyFill="1" applyBorder="1" applyAlignment="1" applyProtection="1">
      <alignment horizontal="center" vertical="center"/>
      <protection/>
    </xf>
    <xf numFmtId="0" fontId="5" fillId="8" borderId="0" xfId="19" applyNumberFormat="1" applyFont="1" applyFill="1" applyAlignment="1" applyProtection="1">
      <alignment horizontal="center" vertical="center" wrapText="1"/>
      <protection/>
    </xf>
    <xf numFmtId="0" fontId="5" fillId="8" borderId="17" xfId="19" applyNumberFormat="1" applyFont="1" applyFill="1" applyBorder="1" applyAlignment="1" applyProtection="1">
      <alignment horizontal="center" vertical="center"/>
      <protection/>
    </xf>
    <xf numFmtId="176" fontId="3" fillId="0" borderId="10" xfId="19" applyNumberFormat="1" applyFont="1" applyFill="1" applyBorder="1" applyAlignment="1" applyProtection="1">
      <alignment horizontal="center" vertical="center" wrapText="1"/>
      <protection/>
    </xf>
    <xf numFmtId="0" fontId="3" fillId="0" borderId="10" xfId="19" applyNumberFormat="1" applyFont="1" applyFill="1" applyBorder="1" applyAlignment="1" applyProtection="1">
      <alignment horizontal="left" vertical="center" wrapText="1"/>
      <protection locked="0"/>
    </xf>
    <xf numFmtId="49" fontId="3" fillId="0" borderId="11" xfId="73" applyNumberFormat="1" applyFont="1" applyFill="1" applyBorder="1" applyAlignment="1" applyProtection="1">
      <alignment horizontal="left" vertical="center" wrapText="1"/>
      <protection locked="0"/>
    </xf>
    <xf numFmtId="0" fontId="3" fillId="0" borderId="0" xfId="19" applyFont="1" applyFill="1" applyAlignment="1">
      <alignment horizontal="center" vertical="center"/>
      <protection/>
    </xf>
    <xf numFmtId="0" fontId="3" fillId="0" borderId="0" xfId="19" applyNumberFormat="1" applyFont="1" applyFill="1" applyAlignment="1">
      <alignment horizontal="center" vertical="center"/>
      <protection/>
    </xf>
    <xf numFmtId="0" fontId="2" fillId="0" borderId="0" xfId="74" applyFill="1">
      <alignment vertical="center"/>
      <protection/>
    </xf>
    <xf numFmtId="0" fontId="2" fillId="0" borderId="0" xfId="74">
      <alignment vertical="center"/>
      <protection/>
    </xf>
    <xf numFmtId="0" fontId="6" fillId="8" borderId="0" xfId="74" applyNumberFormat="1" applyFont="1" applyFill="1" applyAlignment="1" applyProtection="1">
      <alignment horizontal="center" vertical="center"/>
      <protection/>
    </xf>
    <xf numFmtId="0" fontId="2" fillId="0" borderId="0" xfId="74" applyAlignment="1">
      <alignment horizontal="center" vertical="center"/>
      <protection/>
    </xf>
    <xf numFmtId="0" fontId="2" fillId="8" borderId="11" xfId="74" applyNumberFormat="1" applyFont="1" applyFill="1" applyBorder="1" applyAlignment="1" applyProtection="1">
      <alignment horizontal="center" vertical="center" wrapText="1"/>
      <protection/>
    </xf>
    <xf numFmtId="0" fontId="2" fillId="8" borderId="18" xfId="74" applyNumberFormat="1" applyFont="1" applyFill="1" applyBorder="1" applyAlignment="1" applyProtection="1">
      <alignment horizontal="center" vertical="center" wrapText="1"/>
      <protection/>
    </xf>
    <xf numFmtId="0" fontId="3" fillId="8" borderId="19" xfId="74" applyNumberFormat="1" applyFont="1" applyFill="1" applyBorder="1" applyAlignment="1" applyProtection="1">
      <alignment horizontal="center" vertical="center" wrapText="1"/>
      <protection/>
    </xf>
    <xf numFmtId="0" fontId="3" fillId="8" borderId="17" xfId="74" applyNumberFormat="1" applyFont="1" applyFill="1" applyBorder="1" applyAlignment="1" applyProtection="1">
      <alignment horizontal="center" vertical="center" wrapText="1"/>
      <protection/>
    </xf>
    <xf numFmtId="0" fontId="3" fillId="8" borderId="20" xfId="74" applyNumberFormat="1" applyFont="1" applyFill="1" applyBorder="1" applyAlignment="1" applyProtection="1">
      <alignment horizontal="center" vertical="center" wrapText="1"/>
      <protection/>
    </xf>
    <xf numFmtId="0" fontId="3" fillId="8" borderId="9" xfId="74" applyNumberFormat="1" applyFont="1" applyFill="1" applyBorder="1" applyAlignment="1" applyProtection="1">
      <alignment horizontal="center" vertical="center" wrapText="1"/>
      <protection/>
    </xf>
    <xf numFmtId="0" fontId="3" fillId="8" borderId="11" xfId="74" applyNumberFormat="1" applyFont="1" applyFill="1" applyBorder="1" applyAlignment="1" applyProtection="1">
      <alignment horizontal="center" vertical="center" wrapText="1"/>
      <protection/>
    </xf>
    <xf numFmtId="0" fontId="3" fillId="8" borderId="10" xfId="74" applyNumberFormat="1" applyFont="1" applyFill="1" applyBorder="1" applyAlignment="1" applyProtection="1">
      <alignment horizontal="center" vertical="center" wrapText="1"/>
      <protection/>
    </xf>
    <xf numFmtId="0" fontId="3" fillId="8" borderId="12" xfId="74" applyNumberFormat="1" applyFont="1" applyFill="1" applyBorder="1" applyAlignment="1" applyProtection="1">
      <alignment horizontal="center" vertical="center" wrapText="1"/>
      <protection/>
    </xf>
    <xf numFmtId="0" fontId="3" fillId="8" borderId="13" xfId="74" applyNumberFormat="1" applyFont="1" applyFill="1" applyBorder="1" applyAlignment="1" applyProtection="1">
      <alignment horizontal="center" vertical="center" wrapText="1"/>
      <protection/>
    </xf>
    <xf numFmtId="0" fontId="2" fillId="8" borderId="15" xfId="74" applyFill="1" applyBorder="1" applyAlignment="1">
      <alignment horizontal="center" vertical="center" wrapText="1"/>
      <protection/>
    </xf>
    <xf numFmtId="176" fontId="2" fillId="0" borderId="10" xfId="74" applyNumberFormat="1" applyFont="1" applyFill="1" applyBorder="1" applyAlignment="1" applyProtection="1">
      <alignment horizontal="center" vertical="center" wrapText="1"/>
      <protection/>
    </xf>
    <xf numFmtId="0" fontId="3" fillId="0" borderId="11" xfId="71" applyFont="1" applyBorder="1" applyAlignment="1" applyProtection="1">
      <alignment horizontal="center" vertical="center" wrapText="1"/>
      <protection locked="0"/>
    </xf>
    <xf numFmtId="176" fontId="2" fillId="0" borderId="10" xfId="74" applyNumberFormat="1" applyFont="1" applyFill="1" applyBorder="1" applyAlignment="1" applyProtection="1">
      <alignment horizontal="center" vertical="center" wrapText="1"/>
      <protection locked="0"/>
    </xf>
    <xf numFmtId="176" fontId="2" fillId="0" borderId="11" xfId="74" applyNumberFormat="1" applyFont="1" applyFill="1" applyBorder="1" applyAlignment="1" applyProtection="1">
      <alignment horizontal="center" vertical="center" wrapText="1"/>
      <protection/>
    </xf>
    <xf numFmtId="177" fontId="2" fillId="0" borderId="13" xfId="74" applyNumberFormat="1" applyFont="1" applyFill="1" applyBorder="1" applyAlignment="1" applyProtection="1">
      <alignment horizontal="center" vertical="center" wrapText="1"/>
      <protection/>
    </xf>
    <xf numFmtId="0" fontId="2" fillId="0" borderId="0" xfId="74" applyFont="1" applyAlignment="1">
      <alignment horizontal="right" vertical="center"/>
      <protection/>
    </xf>
    <xf numFmtId="0" fontId="2" fillId="8" borderId="21" xfId="74" applyNumberFormat="1" applyFont="1" applyFill="1" applyBorder="1" applyAlignment="1" applyProtection="1">
      <alignment horizontal="center" vertical="center" wrapText="1"/>
      <protection/>
    </xf>
    <xf numFmtId="177" fontId="2" fillId="0" borderId="10" xfId="74" applyNumberFormat="1" applyFont="1" applyFill="1" applyBorder="1" applyAlignment="1" applyProtection="1">
      <alignment horizontal="center" vertical="center" wrapText="1"/>
      <protection locked="0"/>
    </xf>
    <xf numFmtId="177" fontId="2" fillId="0" borderId="11" xfId="74" applyNumberFormat="1" applyFont="1" applyFill="1" applyBorder="1" applyAlignment="1" applyProtection="1">
      <alignment horizontal="center" vertical="center" wrapText="1"/>
      <protection/>
    </xf>
    <xf numFmtId="4" fontId="2" fillId="0" borderId="0" xfId="74" applyNumberFormat="1" applyFont="1" applyFill="1" applyAlignment="1" applyProtection="1">
      <alignment vertical="center"/>
      <protection/>
    </xf>
    <xf numFmtId="0" fontId="6" fillId="8" borderId="0" xfId="0" applyFont="1" applyFill="1" applyAlignment="1">
      <alignment horizontal="center"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178" fontId="3" fillId="0" borderId="17" xfId="0" applyNumberFormat="1" applyFont="1" applyFill="1" applyBorder="1" applyAlignment="1">
      <alignment horizontal="center" vertical="center" wrapText="1"/>
    </xf>
    <xf numFmtId="0" fontId="3" fillId="8" borderId="11" xfId="75" applyFont="1" applyFill="1" applyBorder="1" applyAlignment="1">
      <alignment horizontal="center" vertical="center" wrapText="1"/>
      <protection/>
    </xf>
    <xf numFmtId="178"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78" fontId="0" fillId="0" borderId="11" xfId="0" applyNumberFormat="1" applyBorder="1" applyAlignment="1">
      <alignment horizontal="center" vertical="center"/>
    </xf>
    <xf numFmtId="178" fontId="3" fillId="0" borderId="11" xfId="0" applyNumberFormat="1" applyFont="1" applyFill="1" applyBorder="1" applyAlignment="1">
      <alignment horizontal="right" wrapText="1"/>
    </xf>
    <xf numFmtId="178" fontId="0" fillId="0" borderId="11" xfId="0" applyNumberFormat="1" applyBorder="1" applyAlignment="1">
      <alignment/>
    </xf>
    <xf numFmtId="0" fontId="3" fillId="0" borderId="0" xfId="0" applyFont="1" applyAlignment="1">
      <alignment vertical="center"/>
    </xf>
    <xf numFmtId="0" fontId="3" fillId="0" borderId="9" xfId="0" applyFont="1" applyBorder="1" applyAlignment="1">
      <alignment horizontal="center" vertical="center"/>
    </xf>
    <xf numFmtId="0" fontId="3" fillId="8" borderId="0" xfId="20" applyFont="1" applyFill="1" applyAlignment="1">
      <alignment vertical="center"/>
      <protection/>
    </xf>
    <xf numFmtId="0" fontId="2" fillId="0" borderId="0" xfId="20" applyFill="1" applyAlignment="1">
      <alignment vertical="center"/>
      <protection/>
    </xf>
    <xf numFmtId="0" fontId="2" fillId="0" borderId="0" xfId="20" applyAlignment="1">
      <alignment horizontal="center" vertical="center" wrapText="1"/>
      <protection/>
    </xf>
    <xf numFmtId="0" fontId="2" fillId="0" borderId="0" xfId="20">
      <alignment vertical="center"/>
      <protection/>
    </xf>
    <xf numFmtId="0" fontId="7" fillId="8" borderId="0" xfId="20" applyNumberFormat="1" applyFont="1" applyFill="1" applyAlignment="1" applyProtection="1">
      <alignment horizontal="center" vertical="center" wrapText="1"/>
      <protection/>
    </xf>
    <xf numFmtId="0" fontId="2" fillId="0" borderId="0" xfId="20" applyNumberFormat="1" applyFont="1" applyFill="1" applyAlignment="1" applyProtection="1">
      <alignment vertical="center"/>
      <protection/>
    </xf>
    <xf numFmtId="0" fontId="3" fillId="8" borderId="11" xfId="20" applyFont="1" applyFill="1" applyBorder="1" applyAlignment="1">
      <alignment horizontal="centerContinuous" vertical="center"/>
      <protection/>
    </xf>
    <xf numFmtId="0" fontId="3" fillId="0" borderId="11" xfId="20" applyNumberFormat="1" applyFont="1" applyFill="1" applyBorder="1" applyAlignment="1" applyProtection="1">
      <alignment horizontal="center" vertical="center" wrapText="1"/>
      <protection/>
    </xf>
    <xf numFmtId="0" fontId="3" fillId="8" borderId="21" xfId="20" applyFont="1" applyFill="1" applyBorder="1" applyAlignment="1">
      <alignment horizontal="center" vertical="center" wrapText="1"/>
      <protection/>
    </xf>
    <xf numFmtId="0" fontId="3" fillId="8" borderId="11" xfId="20" applyNumberFormat="1" applyFont="1" applyFill="1" applyBorder="1" applyAlignment="1" applyProtection="1">
      <alignment horizontal="centerContinuous" vertical="center"/>
      <protection/>
    </xf>
    <xf numFmtId="0" fontId="3" fillId="8" borderId="11" xfId="20" applyNumberFormat="1" applyFont="1" applyFill="1" applyBorder="1" applyAlignment="1" applyProtection="1">
      <alignment horizontal="center" vertical="center"/>
      <protection/>
    </xf>
    <xf numFmtId="0" fontId="3" fillId="8" borderId="11" xfId="20" applyNumberFormat="1" applyFont="1" applyFill="1" applyBorder="1" applyAlignment="1" applyProtection="1">
      <alignment horizontal="center" vertical="center" wrapText="1"/>
      <protection/>
    </xf>
    <xf numFmtId="0" fontId="3" fillId="8" borderId="15" xfId="20" applyFont="1" applyFill="1" applyBorder="1" applyAlignment="1">
      <alignment horizontal="center" vertical="center" wrapText="1"/>
      <protection/>
    </xf>
    <xf numFmtId="0" fontId="3" fillId="8" borderId="17" xfId="20" applyFont="1" applyFill="1" applyBorder="1" applyAlignment="1">
      <alignment horizontal="center" vertical="center" wrapText="1"/>
      <protection/>
    </xf>
    <xf numFmtId="178" fontId="3" fillId="8" borderId="11" xfId="20" applyNumberFormat="1" applyFont="1" applyFill="1" applyBorder="1" applyAlignment="1">
      <alignment horizontal="center" vertical="center" wrapText="1"/>
      <protection/>
    </xf>
    <xf numFmtId="178" fontId="2" fillId="0" borderId="11" xfId="20" applyNumberFormat="1" applyFont="1" applyFill="1" applyBorder="1" applyAlignment="1" applyProtection="1">
      <alignment horizontal="center" vertical="center" wrapText="1"/>
      <protection/>
    </xf>
    <xf numFmtId="0" fontId="2" fillId="0" borderId="11" xfId="20" applyFill="1" applyBorder="1" applyAlignment="1">
      <alignment horizontal="center" vertical="center" wrapText="1"/>
      <protection/>
    </xf>
    <xf numFmtId="49" fontId="2" fillId="0" borderId="11" xfId="20" applyNumberFormat="1" applyFill="1" applyBorder="1" applyAlignment="1">
      <alignment horizontal="center" vertical="center" wrapText="1"/>
      <protection/>
    </xf>
    <xf numFmtId="0" fontId="2" fillId="0" borderId="0" xfId="20" applyFill="1" applyAlignment="1">
      <alignment horizontal="center" vertical="center" wrapText="1"/>
      <protection/>
    </xf>
    <xf numFmtId="0" fontId="2" fillId="0" borderId="0" xfId="20" applyNumberFormat="1" applyFont="1" applyFill="1" applyAlignment="1" applyProtection="1">
      <alignment horizontal="center" vertical="center" wrapText="1"/>
      <protection/>
    </xf>
    <xf numFmtId="0" fontId="2" fillId="0" borderId="9" xfId="20" applyBorder="1" applyAlignment="1">
      <alignment horizontal="right" vertical="center"/>
      <protection/>
    </xf>
    <xf numFmtId="0" fontId="2" fillId="0" borderId="9" xfId="20" applyFont="1" applyBorder="1" applyAlignment="1">
      <alignment horizontal="right" vertical="center"/>
      <protection/>
    </xf>
    <xf numFmtId="0" fontId="3" fillId="8" borderId="0" xfId="20" applyFont="1" applyFill="1" applyAlignment="1">
      <alignment horizontal="center" vertical="center"/>
      <protection/>
    </xf>
    <xf numFmtId="178" fontId="2" fillId="0" borderId="11" xfId="20" applyNumberFormat="1" applyFill="1" applyBorder="1" applyAlignment="1">
      <alignment horizontal="center" vertical="center" wrapText="1"/>
      <protection/>
    </xf>
    <xf numFmtId="178" fontId="2" fillId="0" borderId="11" xfId="20" applyNumberFormat="1" applyBorder="1" applyAlignment="1">
      <alignment horizontal="center" vertical="center" wrapText="1"/>
      <protection/>
    </xf>
    <xf numFmtId="0" fontId="6" fillId="0" borderId="0" xfId="0" applyFont="1" applyBorder="1" applyAlignment="1">
      <alignment vertical="center"/>
    </xf>
    <xf numFmtId="0" fontId="3" fillId="8" borderId="11" xfId="27" applyFont="1" applyFill="1" applyBorder="1" applyAlignment="1">
      <alignment horizontal="center" vertical="center" wrapText="1"/>
      <protection/>
    </xf>
    <xf numFmtId="0" fontId="2" fillId="0" borderId="0" xfId="27" applyFill="1">
      <alignment vertical="center"/>
      <protection/>
    </xf>
    <xf numFmtId="0" fontId="2" fillId="0" borderId="0" xfId="27">
      <alignment vertical="center"/>
      <protection/>
    </xf>
    <xf numFmtId="0" fontId="3" fillId="0" borderId="0" xfId="27" applyFont="1" applyAlignment="1">
      <alignment horizontal="center" vertical="center" wrapText="1"/>
      <protection/>
    </xf>
    <xf numFmtId="0" fontId="6" fillId="8" borderId="0" xfId="27" applyNumberFormat="1" applyFont="1" applyFill="1" applyAlignment="1" applyProtection="1">
      <alignment horizontal="center" vertical="center"/>
      <protection/>
    </xf>
    <xf numFmtId="0" fontId="3" fillId="8" borderId="11" xfId="27" applyNumberFormat="1" applyFont="1" applyFill="1" applyBorder="1" applyAlignment="1" applyProtection="1">
      <alignment horizontal="center" vertical="center" wrapText="1"/>
      <protection/>
    </xf>
    <xf numFmtId="0" fontId="3" fillId="8" borderId="10" xfId="27" applyNumberFormat="1" applyFont="1" applyFill="1" applyBorder="1" applyAlignment="1" applyProtection="1">
      <alignment horizontal="center" vertical="center" wrapText="1"/>
      <protection/>
    </xf>
    <xf numFmtId="0" fontId="3" fillId="8" borderId="21" xfId="27" applyFont="1" applyFill="1" applyBorder="1" applyAlignment="1">
      <alignment horizontal="center" vertical="center" wrapText="1"/>
      <protection/>
    </xf>
    <xf numFmtId="0" fontId="3" fillId="8" borderId="19" xfId="27" applyNumberFormat="1" applyFont="1" applyFill="1" applyBorder="1" applyAlignment="1" applyProtection="1">
      <alignment horizontal="center" vertical="center" wrapText="1"/>
      <protection/>
    </xf>
    <xf numFmtId="0" fontId="3" fillId="8" borderId="15" xfId="27" applyFont="1" applyFill="1" applyBorder="1" applyAlignment="1">
      <alignment horizontal="center" vertical="center" wrapText="1"/>
      <protection/>
    </xf>
    <xf numFmtId="0" fontId="3" fillId="8" borderId="17" xfId="27" applyFont="1" applyFill="1" applyBorder="1" applyAlignment="1">
      <alignment horizontal="center" vertical="center" wrapText="1"/>
      <protection/>
    </xf>
    <xf numFmtId="49" fontId="3" fillId="0" borderId="10" xfId="27" applyNumberFormat="1" applyFont="1" applyFill="1" applyBorder="1" applyAlignment="1" applyProtection="1">
      <alignment horizontal="center" vertical="center" wrapText="1"/>
      <protection/>
    </xf>
    <xf numFmtId="49" fontId="3" fillId="0" borderId="11" xfId="27" applyNumberFormat="1" applyFont="1" applyFill="1" applyBorder="1" applyAlignment="1" applyProtection="1">
      <alignment horizontal="center" vertical="center" wrapText="1"/>
      <protection/>
    </xf>
    <xf numFmtId="0" fontId="3" fillId="0" borderId="10" xfId="27" applyNumberFormat="1" applyFont="1" applyFill="1" applyBorder="1" applyAlignment="1" applyProtection="1">
      <alignment horizontal="left" vertical="center" wrapText="1"/>
      <protection/>
    </xf>
    <xf numFmtId="176" fontId="3" fillId="0" borderId="11" xfId="27" applyNumberFormat="1" applyFont="1" applyFill="1" applyBorder="1" applyAlignment="1" applyProtection="1">
      <alignment horizontal="right" vertical="center" wrapText="1"/>
      <protection/>
    </xf>
    <xf numFmtId="176" fontId="3" fillId="0" borderId="13" xfId="27" applyNumberFormat="1" applyFont="1" applyFill="1" applyBorder="1" applyAlignment="1" applyProtection="1">
      <alignment horizontal="right" vertical="center" wrapText="1"/>
      <protection/>
    </xf>
    <xf numFmtId="176" fontId="3" fillId="0" borderId="10" xfId="27" applyNumberFormat="1" applyFont="1" applyFill="1" applyBorder="1" applyAlignment="1" applyProtection="1">
      <alignment horizontal="right" vertical="center" wrapText="1"/>
      <protection/>
    </xf>
    <xf numFmtId="49" fontId="3" fillId="0" borderId="0" xfId="27" applyNumberFormat="1" applyFont="1" applyFill="1" applyAlignment="1">
      <alignment horizontal="center" vertical="center"/>
      <protection/>
    </xf>
    <xf numFmtId="0" fontId="3" fillId="0" borderId="0" xfId="27" applyFont="1" applyFill="1" applyAlignment="1">
      <alignment horizontal="left" vertical="center"/>
      <protection/>
    </xf>
    <xf numFmtId="179" fontId="3" fillId="0" borderId="0" xfId="27" applyNumberFormat="1" applyFont="1" applyFill="1" applyAlignment="1">
      <alignment horizontal="center" vertical="center"/>
      <protection/>
    </xf>
    <xf numFmtId="49" fontId="3" fillId="8" borderId="0" xfId="27" applyNumberFormat="1" applyFont="1" applyFill="1" applyAlignment="1">
      <alignment horizontal="center" vertical="center"/>
      <protection/>
    </xf>
    <xf numFmtId="179" fontId="3" fillId="8" borderId="0" xfId="27" applyNumberFormat="1" applyFont="1" applyFill="1" applyAlignment="1">
      <alignment horizontal="center" vertical="center"/>
      <protection/>
    </xf>
    <xf numFmtId="0" fontId="3" fillId="8" borderId="0" xfId="27" applyFont="1" applyFill="1" applyAlignment="1">
      <alignment horizontal="left" vertical="center"/>
      <protection/>
    </xf>
    <xf numFmtId="179" fontId="3" fillId="8" borderId="0" xfId="27" applyNumberFormat="1" applyFont="1" applyFill="1" applyAlignment="1">
      <alignment vertical="center"/>
      <protection/>
    </xf>
    <xf numFmtId="0" fontId="3" fillId="8" borderId="13" xfId="27" applyNumberFormat="1" applyFont="1" applyFill="1" applyBorder="1" applyAlignment="1" applyProtection="1">
      <alignment horizontal="center" vertical="center" wrapText="1"/>
      <protection/>
    </xf>
    <xf numFmtId="0" fontId="3" fillId="8" borderId="17" xfId="27" applyNumberFormat="1" applyFont="1" applyFill="1" applyBorder="1" applyAlignment="1" applyProtection="1">
      <alignment horizontal="center" vertical="center" wrapText="1"/>
      <protection/>
    </xf>
    <xf numFmtId="0" fontId="3" fillId="8" borderId="9" xfId="27" applyNumberFormat="1" applyFont="1" applyFill="1" applyBorder="1" applyAlignment="1" applyProtection="1">
      <alignment horizontal="center" vertical="center" wrapText="1"/>
      <protection/>
    </xf>
    <xf numFmtId="0" fontId="3" fillId="8" borderId="11" xfId="76" applyNumberFormat="1" applyFont="1" applyFill="1" applyBorder="1" applyAlignment="1" applyProtection="1">
      <alignment horizontal="center" vertical="center" wrapText="1"/>
      <protection/>
    </xf>
    <xf numFmtId="0" fontId="2" fillId="0" borderId="0" xfId="27" applyFont="1" applyAlignment="1">
      <alignment horizontal="right" vertical="center" wrapText="1"/>
      <protection/>
    </xf>
    <xf numFmtId="0" fontId="2" fillId="0" borderId="9" xfId="27" applyFont="1" applyBorder="1" applyAlignment="1">
      <alignment horizontal="left" vertical="center" wrapText="1"/>
      <protection/>
    </xf>
    <xf numFmtId="0" fontId="3" fillId="0" borderId="9" xfId="27" applyNumberFormat="1" applyFont="1" applyFill="1" applyBorder="1" applyAlignment="1" applyProtection="1">
      <alignment horizontal="right" vertical="center"/>
      <protection/>
    </xf>
    <xf numFmtId="0" fontId="3" fillId="8" borderId="0" xfId="27" applyFont="1" applyFill="1" applyAlignment="1">
      <alignment vertical="center"/>
      <protection/>
    </xf>
    <xf numFmtId="0" fontId="3" fillId="8" borderId="12" xfId="27" applyNumberFormat="1" applyFont="1" applyFill="1" applyBorder="1" applyAlignment="1" applyProtection="1">
      <alignment horizontal="center" vertical="center" wrapText="1"/>
      <protection/>
    </xf>
    <xf numFmtId="0" fontId="2" fillId="8" borderId="12" xfId="27" applyFont="1" applyFill="1" applyBorder="1" applyAlignment="1">
      <alignment horizontal="center" vertical="center" wrapText="1"/>
      <protection/>
    </xf>
    <xf numFmtId="0" fontId="2" fillId="8" borderId="11" xfId="27" applyFont="1" applyFill="1" applyBorder="1" applyAlignment="1">
      <alignment horizontal="center" vertical="center" wrapText="1"/>
      <protection/>
    </xf>
    <xf numFmtId="176" fontId="2" fillId="0" borderId="10" xfId="27" applyNumberFormat="1" applyFont="1" applyFill="1" applyBorder="1" applyAlignment="1" applyProtection="1">
      <alignment horizontal="right" vertical="center" wrapText="1"/>
      <protection/>
    </xf>
    <xf numFmtId="176" fontId="2" fillId="0" borderId="11" xfId="27" applyNumberFormat="1" applyFont="1" applyFill="1" applyBorder="1" applyAlignment="1" applyProtection="1">
      <alignment horizontal="right" vertical="center" wrapText="1"/>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6" fillId="0" borderId="0" xfId="0" applyFont="1" applyAlignment="1">
      <alignment horizontal="center" vertical="center"/>
    </xf>
    <xf numFmtId="0" fontId="3" fillId="0" borderId="11" xfId="0" applyFont="1" applyBorder="1" applyAlignment="1">
      <alignment horizontal="center" vertical="center" wrapText="1"/>
    </xf>
    <xf numFmtId="49"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wrapText="1"/>
    </xf>
    <xf numFmtId="4" fontId="3" fillId="0" borderId="11" xfId="0" applyNumberFormat="1" applyFont="1" applyFill="1" applyBorder="1" applyAlignment="1">
      <alignment horizontal="right" wrapText="1"/>
    </xf>
    <xf numFmtId="0" fontId="2" fillId="0" borderId="0" xfId="61">
      <alignment vertical="center"/>
      <protection/>
    </xf>
    <xf numFmtId="0" fontId="3" fillId="0" borderId="0" xfId="61" applyFont="1" applyAlignment="1">
      <alignment horizontal="center" vertical="center" wrapText="1"/>
      <protection/>
    </xf>
    <xf numFmtId="0" fontId="6" fillId="8" borderId="0" xfId="61" applyNumberFormat="1" applyFont="1" applyFill="1" applyAlignment="1" applyProtection="1">
      <alignment horizontal="center" vertical="center"/>
      <protection/>
    </xf>
    <xf numFmtId="0" fontId="3" fillId="0" borderId="0" xfId="81" applyFont="1" applyAlignment="1">
      <alignment vertical="center"/>
      <protection/>
    </xf>
    <xf numFmtId="0" fontId="3" fillId="0" borderId="0" xfId="76" applyFont="1" applyFill="1" applyAlignment="1">
      <alignment horizontal="centerContinuous" vertical="center"/>
      <protection/>
    </xf>
    <xf numFmtId="0" fontId="3" fillId="0" borderId="0" xfId="76" applyFont="1" applyAlignment="1">
      <alignment horizontal="center" vertical="center" wrapText="1"/>
      <protection/>
    </xf>
    <xf numFmtId="0" fontId="3" fillId="0" borderId="0" xfId="39" applyFont="1" applyAlignment="1">
      <alignment horizontal="left" vertical="center" wrapText="1"/>
      <protection/>
    </xf>
    <xf numFmtId="0" fontId="3" fillId="8" borderId="21" xfId="61" applyFont="1" applyFill="1" applyBorder="1" applyAlignment="1">
      <alignment horizontal="centerContinuous" vertical="center"/>
      <protection/>
    </xf>
    <xf numFmtId="0" fontId="3" fillId="8" borderId="22" xfId="61" applyFont="1" applyFill="1" applyBorder="1" applyAlignment="1">
      <alignment horizontal="centerContinuous" vertical="center"/>
      <protection/>
    </xf>
    <xf numFmtId="0" fontId="3" fillId="8" borderId="10" xfId="61" applyNumberFormat="1" applyFont="1" applyFill="1" applyBorder="1" applyAlignment="1" applyProtection="1">
      <alignment horizontal="center" vertical="center" wrapText="1"/>
      <protection/>
    </xf>
    <xf numFmtId="0" fontId="3" fillId="8" borderId="21" xfId="61" applyFont="1" applyFill="1" applyBorder="1" applyAlignment="1">
      <alignment horizontal="center" vertical="center" wrapText="1"/>
      <protection/>
    </xf>
    <xf numFmtId="0" fontId="3" fillId="8" borderId="18" xfId="61" applyFont="1" applyFill="1" applyBorder="1" applyAlignment="1">
      <alignment horizontal="centerContinuous" vertical="center"/>
      <protection/>
    </xf>
    <xf numFmtId="0" fontId="3" fillId="8" borderId="10" xfId="61" applyNumberFormat="1" applyFont="1" applyFill="1" applyBorder="1" applyAlignment="1" applyProtection="1">
      <alignment horizontal="center" vertical="center"/>
      <protection/>
    </xf>
    <xf numFmtId="0" fontId="3" fillId="8" borderId="15" xfId="61" applyFont="1" applyFill="1" applyBorder="1" applyAlignment="1">
      <alignment horizontal="center" vertical="center" wrapText="1"/>
      <protection/>
    </xf>
    <xf numFmtId="0" fontId="3" fillId="8" borderId="11" xfId="61" applyNumberFormat="1" applyFont="1" applyFill="1" applyBorder="1" applyAlignment="1" applyProtection="1">
      <alignment horizontal="center" vertical="center" wrapText="1"/>
      <protection/>
    </xf>
    <xf numFmtId="0" fontId="3" fillId="8" borderId="17" xfId="61" applyFont="1" applyFill="1" applyBorder="1" applyAlignment="1">
      <alignment horizontal="center" vertical="center" wrapText="1"/>
      <protection/>
    </xf>
    <xf numFmtId="49" fontId="3" fillId="0" borderId="10" xfId="61" applyNumberFormat="1" applyFont="1" applyFill="1" applyBorder="1" applyAlignment="1" applyProtection="1">
      <alignment horizontal="center" vertical="center" wrapText="1"/>
      <protection/>
    </xf>
    <xf numFmtId="49" fontId="3" fillId="0" borderId="11" xfId="61" applyNumberFormat="1" applyFont="1" applyFill="1" applyBorder="1" applyAlignment="1" applyProtection="1">
      <alignment horizontal="center" vertical="center" wrapText="1"/>
      <protection/>
    </xf>
    <xf numFmtId="0" fontId="3" fillId="0" borderId="11" xfId="61" applyNumberFormat="1" applyFont="1" applyFill="1" applyBorder="1" applyAlignment="1" applyProtection="1">
      <alignment horizontal="left" vertical="center" wrapText="1"/>
      <protection/>
    </xf>
    <xf numFmtId="176" fontId="3" fillId="0" borderId="13" xfId="61" applyNumberFormat="1" applyFont="1" applyFill="1" applyBorder="1" applyAlignment="1" applyProtection="1">
      <alignment horizontal="right" vertical="center" wrapText="1"/>
      <protection/>
    </xf>
    <xf numFmtId="176" fontId="3" fillId="0" borderId="10" xfId="61" applyNumberFormat="1" applyFont="1" applyFill="1" applyBorder="1" applyAlignment="1" applyProtection="1">
      <alignment horizontal="right" vertical="center" wrapText="1"/>
      <protection/>
    </xf>
    <xf numFmtId="49" fontId="3" fillId="0" borderId="0" xfId="61" applyNumberFormat="1" applyFont="1" applyFill="1" applyAlignment="1">
      <alignment horizontal="center" vertical="center"/>
      <protection/>
    </xf>
    <xf numFmtId="0" fontId="3" fillId="0" borderId="0" xfId="61" applyFont="1" applyFill="1" applyAlignment="1">
      <alignment horizontal="left" vertical="center"/>
      <protection/>
    </xf>
    <xf numFmtId="179" fontId="3" fillId="0" borderId="0" xfId="61" applyNumberFormat="1" applyFont="1" applyFill="1" applyAlignment="1">
      <alignment horizontal="center" vertical="center"/>
      <protection/>
    </xf>
    <xf numFmtId="179" fontId="3" fillId="8" borderId="0" xfId="61" applyNumberFormat="1" applyFont="1" applyFill="1" applyAlignment="1">
      <alignment horizontal="center" vertical="center"/>
      <protection/>
    </xf>
    <xf numFmtId="49" fontId="3" fillId="8" borderId="0" xfId="61" applyNumberFormat="1" applyFont="1" applyFill="1" applyAlignment="1">
      <alignment horizontal="center" vertical="center"/>
      <protection/>
    </xf>
    <xf numFmtId="0" fontId="3" fillId="8" borderId="0" xfId="61" applyFont="1" applyFill="1" applyAlignment="1">
      <alignment horizontal="left" vertical="center"/>
      <protection/>
    </xf>
    <xf numFmtId="179" fontId="3" fillId="8" borderId="0" xfId="61" applyNumberFormat="1" applyFont="1" applyFill="1" applyAlignment="1">
      <alignment vertical="center"/>
      <protection/>
    </xf>
    <xf numFmtId="0" fontId="3" fillId="8" borderId="13" xfId="61" applyNumberFormat="1" applyFont="1" applyFill="1" applyBorder="1" applyAlignment="1" applyProtection="1">
      <alignment horizontal="center" vertical="center"/>
      <protection/>
    </xf>
    <xf numFmtId="0" fontId="3" fillId="8" borderId="9" xfId="61" applyNumberFormat="1" applyFont="1" applyFill="1" applyBorder="1" applyAlignment="1" applyProtection="1">
      <alignment horizontal="center" vertical="center" wrapText="1"/>
      <protection/>
    </xf>
    <xf numFmtId="0" fontId="3" fillId="8" borderId="13" xfId="61" applyNumberFormat="1" applyFont="1" applyFill="1" applyBorder="1" applyAlignment="1" applyProtection="1">
      <alignment horizontal="center" vertical="center" wrapText="1"/>
      <protection/>
    </xf>
    <xf numFmtId="176" fontId="3" fillId="0" borderId="11" xfId="61" applyNumberFormat="1" applyFont="1" applyFill="1" applyBorder="1" applyAlignment="1" applyProtection="1">
      <alignment horizontal="right" vertical="center" wrapText="1"/>
      <protection/>
    </xf>
    <xf numFmtId="0" fontId="2" fillId="0" borderId="0" xfId="61" applyFont="1" applyAlignment="1">
      <alignment horizontal="right" vertical="center" wrapText="1"/>
      <protection/>
    </xf>
    <xf numFmtId="0" fontId="2" fillId="0" borderId="9" xfId="61" applyFont="1" applyBorder="1" applyAlignment="1">
      <alignment horizontal="left" vertical="center" wrapText="1"/>
      <protection/>
    </xf>
    <xf numFmtId="0" fontId="3" fillId="0" borderId="9" xfId="61" applyNumberFormat="1" applyFont="1" applyFill="1" applyBorder="1" applyAlignment="1" applyProtection="1">
      <alignment horizontal="right" vertical="center"/>
      <protection/>
    </xf>
    <xf numFmtId="0" fontId="3" fillId="8" borderId="0" xfId="61" applyFont="1" applyFill="1" applyAlignment="1">
      <alignment vertical="center"/>
      <protection/>
    </xf>
    <xf numFmtId="0" fontId="3" fillId="8" borderId="12" xfId="61" applyNumberFormat="1" applyFont="1" applyFill="1" applyBorder="1" applyAlignment="1" applyProtection="1">
      <alignment horizontal="center" vertical="center"/>
      <protection/>
    </xf>
    <xf numFmtId="0" fontId="2" fillId="8" borderId="18" xfId="61" applyFont="1" applyFill="1" applyBorder="1" applyAlignment="1">
      <alignment horizontal="center" vertical="center" wrapText="1"/>
      <protection/>
    </xf>
    <xf numFmtId="0" fontId="2" fillId="8" borderId="11" xfId="61" applyFont="1" applyFill="1" applyBorder="1" applyAlignment="1">
      <alignment horizontal="center" vertical="center" wrapText="1"/>
      <protection/>
    </xf>
    <xf numFmtId="0" fontId="2" fillId="8" borderId="14" xfId="61" applyFont="1" applyFill="1" applyBorder="1" applyAlignment="1" applyProtection="1">
      <alignment horizontal="center" vertical="center" wrapText="1"/>
      <protection locked="0"/>
    </xf>
    <xf numFmtId="0" fontId="2" fillId="8" borderId="20" xfId="61" applyFont="1" applyFill="1" applyBorder="1" applyAlignment="1">
      <alignment horizontal="center" vertical="center" wrapText="1"/>
      <protection/>
    </xf>
    <xf numFmtId="176" fontId="2" fillId="0" borderId="10" xfId="61" applyNumberFormat="1" applyFont="1" applyFill="1" applyBorder="1" applyAlignment="1" applyProtection="1">
      <alignment horizontal="right" vertical="center" wrapText="1"/>
      <protection/>
    </xf>
    <xf numFmtId="176" fontId="2" fillId="0" borderId="11" xfId="61" applyNumberFormat="1" applyFont="1" applyFill="1" applyBorder="1" applyAlignment="1" applyProtection="1">
      <alignment horizontal="right" vertical="center" wrapText="1"/>
      <protection/>
    </xf>
    <xf numFmtId="0" fontId="2" fillId="0" borderId="0" xfId="61" applyFont="1" applyFill="1" applyAlignment="1">
      <alignment horizontal="centerContinuous" vertical="center"/>
      <protection/>
    </xf>
    <xf numFmtId="0" fontId="2" fillId="0" borderId="0" xfId="61" applyFont="1" applyAlignment="1">
      <alignment horizontal="centerContinuous" vertical="center"/>
      <protection/>
    </xf>
    <xf numFmtId="0" fontId="2" fillId="0" borderId="0" xfId="78">
      <alignment vertical="center"/>
      <protection/>
    </xf>
    <xf numFmtId="0" fontId="3" fillId="0" borderId="0" xfId="78" applyFont="1" applyAlignment="1">
      <alignment horizontal="right" vertical="center" wrapText="1"/>
      <protection/>
    </xf>
    <xf numFmtId="0" fontId="6" fillId="0" borderId="0" xfId="78" applyNumberFormat="1" applyFont="1" applyFill="1" applyAlignment="1" applyProtection="1">
      <alignment horizontal="center" vertical="center" wrapText="1"/>
      <protection/>
    </xf>
    <xf numFmtId="0" fontId="3" fillId="0" borderId="9" xfId="78" applyFont="1" applyBorder="1" applyAlignment="1">
      <alignment horizontal="left" vertical="center" wrapText="1"/>
      <protection/>
    </xf>
    <xf numFmtId="0" fontId="3" fillId="0" borderId="0" xfId="78" applyFont="1" applyAlignment="1">
      <alignment horizontal="left" vertical="center" wrapText="1"/>
      <protection/>
    </xf>
    <xf numFmtId="0" fontId="3" fillId="8" borderId="10" xfId="78" applyFont="1" applyFill="1" applyBorder="1" applyAlignment="1">
      <alignment horizontal="center" vertical="center" wrapText="1"/>
      <protection/>
    </xf>
    <xf numFmtId="0" fontId="3" fillId="8" borderId="13" xfId="78" applyFont="1" applyFill="1" applyBorder="1" applyAlignment="1">
      <alignment horizontal="center" vertical="center" wrapText="1"/>
      <protection/>
    </xf>
    <xf numFmtId="0" fontId="3" fillId="8" borderId="12" xfId="78" applyFont="1" applyFill="1" applyBorder="1" applyAlignment="1">
      <alignment horizontal="center" vertical="center" wrapText="1"/>
      <protection/>
    </xf>
    <xf numFmtId="0" fontId="3" fillId="8" borderId="11" xfId="78" applyFont="1" applyFill="1" applyBorder="1" applyAlignment="1">
      <alignment horizontal="center" vertical="center" wrapText="1"/>
      <protection/>
    </xf>
    <xf numFmtId="49" fontId="3" fillId="8" borderId="11" xfId="78" applyNumberFormat="1" applyFont="1" applyFill="1" applyBorder="1" applyAlignment="1" applyProtection="1">
      <alignment horizontal="center" vertical="center" wrapText="1"/>
      <protection/>
    </xf>
    <xf numFmtId="0" fontId="3" fillId="8" borderId="21" xfId="78" applyFont="1" applyFill="1" applyBorder="1" applyAlignment="1">
      <alignment horizontal="center" vertical="center" wrapText="1"/>
      <protection/>
    </xf>
    <xf numFmtId="0" fontId="3" fillId="8" borderId="10" xfId="78" applyNumberFormat="1" applyFont="1" applyFill="1" applyBorder="1" applyAlignment="1" applyProtection="1">
      <alignment horizontal="center" vertical="center" wrapText="1"/>
      <protection/>
    </xf>
    <xf numFmtId="0" fontId="3" fillId="8" borderId="13" xfId="78" applyNumberFormat="1" applyFont="1" applyFill="1" applyBorder="1" applyAlignment="1" applyProtection="1">
      <alignment horizontal="center" vertical="center" wrapText="1"/>
      <protection/>
    </xf>
    <xf numFmtId="0" fontId="3" fillId="8" borderId="17" xfId="78" applyFont="1" applyFill="1" applyBorder="1" applyAlignment="1">
      <alignment horizontal="center" vertical="center" wrapText="1"/>
      <protection/>
    </xf>
    <xf numFmtId="0" fontId="3" fillId="8" borderId="22" xfId="61" applyNumberFormat="1" applyFont="1" applyFill="1" applyBorder="1" applyAlignment="1" applyProtection="1">
      <alignment horizontal="center" vertical="center"/>
      <protection/>
    </xf>
    <xf numFmtId="0" fontId="3" fillId="8" borderId="21" xfId="61" applyNumberFormat="1" applyFont="1" applyFill="1" applyBorder="1" applyAlignment="1" applyProtection="1">
      <alignment horizontal="center" vertical="center" wrapText="1"/>
      <protection/>
    </xf>
    <xf numFmtId="0" fontId="3" fillId="8" borderId="21" xfId="78" applyFont="1" applyFill="1" applyBorder="1" applyAlignment="1">
      <alignment horizontal="center" vertical="center" wrapText="1"/>
      <protection/>
    </xf>
    <xf numFmtId="49" fontId="3" fillId="8" borderId="21" xfId="78" applyNumberFormat="1" applyFont="1" applyFill="1" applyBorder="1" applyAlignment="1" applyProtection="1">
      <alignment horizontal="center" vertical="center" wrapText="1"/>
      <protection/>
    </xf>
    <xf numFmtId="176" fontId="3" fillId="0" borderId="13" xfId="78" applyNumberFormat="1" applyFont="1" applyFill="1" applyBorder="1" applyAlignment="1" applyProtection="1">
      <alignment horizontal="center" vertical="center" wrapText="1"/>
      <protection/>
    </xf>
    <xf numFmtId="176" fontId="3" fillId="0" borderId="11" xfId="78" applyNumberFormat="1" applyFont="1" applyFill="1" applyBorder="1" applyAlignment="1" applyProtection="1">
      <alignment horizontal="center" vertical="center" wrapText="1"/>
      <protection/>
    </xf>
    <xf numFmtId="178" fontId="3" fillId="0" borderId="11" xfId="70" applyNumberFormat="1" applyFont="1" applyFill="1" applyBorder="1" applyAlignment="1" applyProtection="1">
      <alignment horizontal="center" vertical="center"/>
      <protection locked="0"/>
    </xf>
    <xf numFmtId="0" fontId="3" fillId="8" borderId="23" xfId="78" applyFont="1" applyFill="1" applyBorder="1" applyAlignment="1">
      <alignment horizontal="center" vertical="center" wrapText="1"/>
      <protection/>
    </xf>
    <xf numFmtId="49" fontId="3" fillId="8" borderId="11" xfId="75" applyNumberFormat="1" applyFont="1" applyFill="1" applyBorder="1" applyAlignment="1">
      <alignment horizontal="center" vertical="center" wrapText="1"/>
      <protection/>
    </xf>
    <xf numFmtId="49" fontId="3" fillId="8" borderId="11" xfId="78" applyNumberFormat="1" applyFont="1" applyFill="1" applyBorder="1" applyAlignment="1" applyProtection="1">
      <alignment horizontal="center" vertical="center" wrapText="1"/>
      <protection locked="0"/>
    </xf>
    <xf numFmtId="0" fontId="3" fillId="8" borderId="11" xfId="78" applyFont="1" applyFill="1" applyBorder="1" applyAlignment="1" applyProtection="1">
      <alignment horizontal="center" vertical="center" wrapText="1"/>
      <protection locked="0"/>
    </xf>
    <xf numFmtId="0" fontId="3" fillId="0" borderId="11" xfId="70" applyFont="1" applyFill="1" applyBorder="1" applyAlignment="1" applyProtection="1">
      <alignment vertical="center"/>
      <protection locked="0"/>
    </xf>
    <xf numFmtId="0" fontId="3" fillId="0" borderId="0" xfId="78" applyFont="1" applyFill="1" applyAlignment="1" applyProtection="1">
      <alignment horizontal="centerContinuous" vertical="center"/>
      <protection/>
    </xf>
    <xf numFmtId="0" fontId="3" fillId="0" borderId="0" xfId="78" applyFont="1" applyFill="1" applyAlignment="1">
      <alignment horizontal="centerContinuous" vertical="center"/>
      <protection/>
    </xf>
    <xf numFmtId="0" fontId="3" fillId="0" borderId="0" xfId="78" applyFont="1" applyAlignment="1">
      <alignment horizontal="centerContinuous" vertical="center"/>
      <protection/>
    </xf>
    <xf numFmtId="0" fontId="5" fillId="0" borderId="0" xfId="78" applyFont="1" applyFill="1" applyAlignment="1">
      <alignment horizontal="centerContinuous" vertical="center"/>
      <protection/>
    </xf>
    <xf numFmtId="0" fontId="3" fillId="0" borderId="0" xfId="78" applyNumberFormat="1" applyFont="1" applyFill="1" applyAlignment="1" applyProtection="1">
      <alignment vertical="center" wrapText="1"/>
      <protection/>
    </xf>
    <xf numFmtId="0" fontId="3" fillId="0" borderId="0" xfId="78" applyNumberFormat="1" applyFont="1" applyFill="1" applyAlignment="1" applyProtection="1">
      <alignment horizontal="right" vertical="center"/>
      <protection/>
    </xf>
    <xf numFmtId="0" fontId="3" fillId="0" borderId="9" xfId="78" applyNumberFormat="1" applyFont="1" applyFill="1" applyBorder="1" applyAlignment="1" applyProtection="1">
      <alignment wrapText="1"/>
      <protection/>
    </xf>
    <xf numFmtId="0" fontId="3" fillId="0" borderId="9" xfId="78" applyNumberFormat="1" applyFont="1" applyFill="1" applyBorder="1" applyAlignment="1" applyProtection="1">
      <alignment horizontal="right" vertical="center" wrapText="1"/>
      <protection/>
    </xf>
    <xf numFmtId="0" fontId="3" fillId="8" borderId="12" xfId="78" applyNumberFormat="1" applyFont="1" applyFill="1" applyBorder="1" applyAlignment="1" applyProtection="1">
      <alignment horizontal="center" vertical="center" wrapText="1"/>
      <protection/>
    </xf>
    <xf numFmtId="0" fontId="3" fillId="8" borderId="21" xfId="78" applyNumberFormat="1" applyFont="1" applyFill="1" applyBorder="1" applyAlignment="1" applyProtection="1">
      <alignment horizontal="center" vertical="center" wrapText="1"/>
      <protection/>
    </xf>
    <xf numFmtId="0" fontId="3" fillId="8" borderId="21" xfId="78" applyNumberFormat="1" applyFont="1" applyFill="1" applyBorder="1" applyAlignment="1" applyProtection="1">
      <alignment horizontal="center" vertical="center"/>
      <protection/>
    </xf>
    <xf numFmtId="0" fontId="3" fillId="8" borderId="17" xfId="78" applyNumberFormat="1" applyFont="1" applyFill="1" applyBorder="1" applyAlignment="1" applyProtection="1">
      <alignment horizontal="center" vertical="center" wrapText="1"/>
      <protection/>
    </xf>
    <xf numFmtId="0" fontId="3" fillId="8" borderId="17" xfId="78" applyNumberFormat="1" applyFont="1" applyFill="1" applyBorder="1" applyAlignment="1" applyProtection="1">
      <alignment horizontal="center" vertical="center"/>
      <protection/>
    </xf>
    <xf numFmtId="0" fontId="3" fillId="8" borderId="16" xfId="78" applyFont="1" applyFill="1" applyBorder="1" applyAlignment="1">
      <alignment horizontal="center" vertical="center" wrapText="1"/>
      <protection/>
    </xf>
    <xf numFmtId="0" fontId="3" fillId="8" borderId="15" xfId="78" applyFont="1" applyFill="1" applyBorder="1" applyAlignment="1">
      <alignment horizontal="center" vertical="center" wrapText="1"/>
      <protection/>
    </xf>
    <xf numFmtId="0" fontId="3" fillId="8" borderId="0" xfId="78" applyNumberFormat="1" applyFont="1" applyFill="1" applyBorder="1" applyAlignment="1" applyProtection="1">
      <alignment horizontal="center" vertical="center" wrapText="1"/>
      <protection/>
    </xf>
    <xf numFmtId="0" fontId="3" fillId="8" borderId="17" xfId="78" applyNumberFormat="1" applyFont="1" applyFill="1" applyBorder="1" applyAlignment="1" applyProtection="1">
      <alignment horizontal="center" vertical="center"/>
      <protection/>
    </xf>
    <xf numFmtId="0" fontId="3" fillId="8" borderId="22" xfId="78" applyFont="1" applyFill="1" applyBorder="1" applyAlignment="1">
      <alignment horizontal="center" vertical="center" wrapText="1"/>
      <protection/>
    </xf>
    <xf numFmtId="0" fontId="2" fillId="8" borderId="23" xfId="78" applyFill="1" applyBorder="1" applyAlignment="1">
      <alignment horizontal="center" vertical="center"/>
      <protection/>
    </xf>
    <xf numFmtId="0" fontId="3" fillId="8" borderId="11" xfId="78" applyFont="1" applyFill="1" applyBorder="1" applyAlignment="1">
      <alignment horizontal="center" vertical="center"/>
      <protection/>
    </xf>
    <xf numFmtId="176" fontId="3" fillId="0" borderId="10" xfId="78" applyNumberFormat="1" applyFont="1" applyFill="1" applyBorder="1" applyAlignment="1" applyProtection="1">
      <alignment horizontal="center" vertical="center" wrapText="1"/>
      <protection locked="0"/>
    </xf>
    <xf numFmtId="176" fontId="3" fillId="0" borderId="11" xfId="78" applyNumberFormat="1" applyFont="1" applyFill="1" applyBorder="1" applyAlignment="1" applyProtection="1">
      <alignment horizontal="center" vertical="center" wrapText="1"/>
      <protection locked="0"/>
    </xf>
    <xf numFmtId="176" fontId="2" fillId="0" borderId="13" xfId="78" applyNumberFormat="1" applyFont="1" applyFill="1" applyBorder="1" applyAlignment="1" applyProtection="1">
      <alignment horizontal="center" vertical="center" wrapText="1"/>
      <protection locked="0"/>
    </xf>
    <xf numFmtId="180" fontId="3" fillId="0" borderId="0" xfId="78" applyNumberFormat="1" applyFont="1" applyFill="1" applyAlignment="1" applyProtection="1">
      <alignment horizontal="centerContinuous" vertical="center"/>
      <protection/>
    </xf>
    <xf numFmtId="0" fontId="6" fillId="8" borderId="0" xfId="0" applyFont="1" applyFill="1" applyAlignment="1">
      <alignment horizontal="center" vertical="center" wrapText="1"/>
    </xf>
    <xf numFmtId="0" fontId="3" fillId="0" borderId="11" xfId="0" applyFont="1" applyBorder="1" applyAlignment="1">
      <alignment horizontal="center" vertical="center"/>
    </xf>
    <xf numFmtId="4" fontId="3" fillId="0" borderId="11" xfId="0" applyNumberFormat="1" applyFont="1" applyFill="1" applyBorder="1" applyAlignment="1">
      <alignment horizontal="right" vertical="center" wrapText="1"/>
    </xf>
    <xf numFmtId="4" fontId="3" fillId="0" borderId="11" xfId="0" applyNumberFormat="1" applyFont="1" applyFill="1" applyBorder="1" applyAlignment="1" applyProtection="1">
      <alignment horizontal="right" vertical="center" wrapText="1"/>
      <protection/>
    </xf>
    <xf numFmtId="176" fontId="3" fillId="0" borderId="11" xfId="0" applyNumberFormat="1" applyFont="1" applyFill="1" applyBorder="1" applyAlignment="1" applyProtection="1">
      <alignment horizontal="right" vertical="center" wrapText="1"/>
      <protection/>
    </xf>
    <xf numFmtId="0" fontId="0" fillId="0" borderId="9" xfId="0" applyBorder="1" applyAlignment="1">
      <alignment horizontal="center"/>
    </xf>
    <xf numFmtId="0" fontId="2" fillId="0" borderId="0" xfId="53" applyFill="1">
      <alignment vertical="center"/>
      <protection/>
    </xf>
    <xf numFmtId="0" fontId="3" fillId="0" borderId="0" xfId="53" applyFont="1" applyAlignment="1">
      <alignment horizontal="center" vertical="center"/>
      <protection/>
    </xf>
    <xf numFmtId="0" fontId="3" fillId="0" borderId="0" xfId="53" applyFont="1" applyAlignment="1">
      <alignment horizontal="centerContinuous" vertical="center"/>
      <protection/>
    </xf>
    <xf numFmtId="0" fontId="2" fillId="0" borderId="0" xfId="53">
      <alignment vertical="center"/>
      <protection/>
    </xf>
    <xf numFmtId="0" fontId="6" fillId="8" borderId="0" xfId="53" applyNumberFormat="1" applyFont="1" applyFill="1" applyAlignment="1" applyProtection="1">
      <alignment horizontal="center" vertical="center" wrapText="1"/>
      <protection/>
    </xf>
    <xf numFmtId="0" fontId="3" fillId="0" borderId="0" xfId="53" applyFont="1" applyFill="1" applyAlignment="1">
      <alignment horizontal="center" vertical="center"/>
      <protection/>
    </xf>
    <xf numFmtId="0" fontId="3" fillId="8" borderId="11" xfId="53" applyFont="1" applyFill="1" applyBorder="1" applyAlignment="1">
      <alignment horizontal="center" vertical="center" wrapText="1"/>
      <protection/>
    </xf>
    <xf numFmtId="0" fontId="3" fillId="8" borderId="11" xfId="53" applyNumberFormat="1" applyFont="1" applyFill="1" applyBorder="1" applyAlignment="1" applyProtection="1">
      <alignment horizontal="center" vertical="center" wrapText="1"/>
      <protection/>
    </xf>
    <xf numFmtId="0" fontId="3" fillId="8" borderId="11" xfId="53" applyNumberFormat="1" applyFont="1" applyFill="1" applyBorder="1" applyAlignment="1" applyProtection="1">
      <alignment horizontal="center" vertical="center"/>
      <protection/>
    </xf>
    <xf numFmtId="176" fontId="1" fillId="0" borderId="11" xfId="53" applyNumberFormat="1" applyFont="1" applyFill="1" applyBorder="1" applyAlignment="1">
      <alignment horizontal="right" vertical="center" wrapText="1"/>
      <protection/>
    </xf>
    <xf numFmtId="178" fontId="1" fillId="0" borderId="11" xfId="55" applyNumberFormat="1" applyFont="1" applyFill="1" applyBorder="1" applyAlignment="1" applyProtection="1">
      <alignment horizontal="center" vertical="center" wrapText="1"/>
      <protection locked="0"/>
    </xf>
    <xf numFmtId="176" fontId="2" fillId="0" borderId="11" xfId="53" applyNumberFormat="1" applyFill="1" applyBorder="1" applyAlignment="1" applyProtection="1">
      <alignment horizontal="right" vertical="center" wrapText="1"/>
      <protection locked="0"/>
    </xf>
    <xf numFmtId="0" fontId="3" fillId="0" borderId="9" xfId="53" applyNumberFormat="1" applyFont="1" applyFill="1" applyBorder="1" applyAlignment="1" applyProtection="1">
      <alignment horizontal="right" vertical="center"/>
      <protection/>
    </xf>
    <xf numFmtId="180" fontId="3" fillId="0" borderId="0" xfId="53" applyNumberFormat="1" applyFont="1" applyFill="1" applyAlignment="1" applyProtection="1">
      <alignment horizontal="center" vertical="center"/>
      <protection/>
    </xf>
    <xf numFmtId="0" fontId="3" fillId="0" borderId="0" xfId="53" applyFont="1" applyBorder="1" applyAlignment="1">
      <alignment horizontal="center" vertical="center"/>
      <protection/>
    </xf>
    <xf numFmtId="4" fontId="3" fillId="0" borderId="17"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3" fillId="0" borderId="0" xfId="72" applyFont="1" applyFill="1" applyAlignment="1">
      <alignment horizontal="centerContinuous" vertical="center"/>
      <protection/>
    </xf>
    <xf numFmtId="0" fontId="3" fillId="0" borderId="0" xfId="72" applyFont="1" applyAlignment="1">
      <alignment horizontal="centerContinuous" vertical="center"/>
      <protection/>
    </xf>
    <xf numFmtId="0" fontId="3" fillId="0" borderId="0" xfId="72" applyFont="1" applyAlignment="1">
      <alignment horizontal="right" vertical="center" wrapText="1"/>
      <protection/>
    </xf>
    <xf numFmtId="0" fontId="6" fillId="8" borderId="0" xfId="72" applyNumberFormat="1" applyFont="1" applyFill="1" applyAlignment="1" applyProtection="1">
      <alignment horizontal="center" vertical="center"/>
      <protection/>
    </xf>
    <xf numFmtId="0" fontId="3" fillId="0" borderId="0" xfId="72" applyFont="1" applyAlignment="1">
      <alignment horizontal="left" vertical="center" wrapText="1"/>
      <protection/>
    </xf>
    <xf numFmtId="0" fontId="3" fillId="8" borderId="11" xfId="72" applyFont="1" applyFill="1" applyBorder="1" applyAlignment="1">
      <alignment horizontal="center" vertical="center" wrapText="1"/>
      <protection/>
    </xf>
    <xf numFmtId="0" fontId="3" fillId="8" borderId="11" xfId="72" applyNumberFormat="1" applyFont="1" applyFill="1" applyBorder="1" applyAlignment="1" applyProtection="1">
      <alignment horizontal="center" vertical="center" wrapText="1"/>
      <protection/>
    </xf>
    <xf numFmtId="178" fontId="3" fillId="8" borderId="11" xfId="72" applyNumberFormat="1" applyFont="1" applyFill="1" applyBorder="1" applyAlignment="1">
      <alignment horizontal="center" vertical="center" wrapText="1"/>
      <protection/>
    </xf>
    <xf numFmtId="178" fontId="3" fillId="0" borderId="11" xfId="72" applyNumberFormat="1" applyFont="1" applyFill="1" applyBorder="1" applyAlignment="1" applyProtection="1">
      <alignment horizontal="center" vertical="center" wrapText="1"/>
      <protection/>
    </xf>
    <xf numFmtId="178" fontId="3" fillId="0" borderId="11" xfId="70" applyNumberFormat="1" applyFont="1" applyFill="1" applyBorder="1" applyAlignment="1" applyProtection="1">
      <alignment horizontal="center" vertical="center" wrapText="1"/>
      <protection locked="0"/>
    </xf>
    <xf numFmtId="49" fontId="3" fillId="0" borderId="11" xfId="72" applyNumberFormat="1" applyFont="1" applyFill="1" applyBorder="1" applyAlignment="1" applyProtection="1">
      <alignment horizontal="center" vertical="center"/>
      <protection/>
    </xf>
    <xf numFmtId="178" fontId="3" fillId="0" borderId="11" xfId="72" applyNumberFormat="1" applyFont="1" applyFill="1" applyBorder="1" applyAlignment="1">
      <alignment horizontal="center" vertical="center"/>
      <protection/>
    </xf>
    <xf numFmtId="178" fontId="3" fillId="0" borderId="11" xfId="72" applyNumberFormat="1" applyFont="1" applyFill="1" applyBorder="1" applyAlignment="1" applyProtection="1">
      <alignment horizontal="center" vertical="center" wrapText="1"/>
      <protection locked="0"/>
    </xf>
    <xf numFmtId="0" fontId="3" fillId="0" borderId="0" xfId="72" applyNumberFormat="1" applyFont="1" applyFill="1" applyAlignment="1" applyProtection="1">
      <alignment horizontal="right" vertical="center" wrapText="1"/>
      <protection/>
    </xf>
    <xf numFmtId="0" fontId="3" fillId="0" borderId="9" xfId="72" applyNumberFormat="1" applyFont="1" applyFill="1" applyBorder="1" applyAlignment="1" applyProtection="1">
      <alignment horizontal="right" vertical="center" wrapText="1"/>
      <protection/>
    </xf>
    <xf numFmtId="178" fontId="3" fillId="0" borderId="11" xfId="55" applyNumberFormat="1" applyFont="1" applyFill="1" applyBorder="1" applyAlignment="1" applyProtection="1">
      <alignment horizontal="center" vertical="center" wrapText="1"/>
      <protection locked="0"/>
    </xf>
    <xf numFmtId="0" fontId="6" fillId="8" borderId="0" xfId="0" applyFont="1" applyFill="1" applyAlignment="1">
      <alignment horizontal="center"/>
    </xf>
    <xf numFmtId="0" fontId="3" fillId="8" borderId="11" xfId="0" applyFont="1" applyFill="1" applyBorder="1" applyAlignment="1">
      <alignment horizontal="center" vertical="center" wrapText="1"/>
    </xf>
    <xf numFmtId="0" fontId="3" fillId="0" borderId="0" xfId="39" applyFont="1" applyAlignment="1">
      <alignment horizontal="centerContinuous" vertical="center"/>
      <protection/>
    </xf>
    <xf numFmtId="0" fontId="2" fillId="0" borderId="0" xfId="39">
      <alignment vertical="center"/>
      <protection/>
    </xf>
    <xf numFmtId="0" fontId="3" fillId="0" borderId="0" xfId="39" applyFont="1" applyAlignment="1">
      <alignment horizontal="right" vertical="center" wrapText="1"/>
      <protection/>
    </xf>
    <xf numFmtId="0" fontId="6" fillId="8" borderId="0" xfId="39" applyNumberFormat="1" applyFont="1" applyFill="1" applyAlignment="1" applyProtection="1">
      <alignment horizontal="center" vertical="center" wrapText="1"/>
      <protection/>
    </xf>
    <xf numFmtId="0" fontId="3" fillId="8" borderId="11" xfId="39" applyFont="1" applyFill="1" applyBorder="1" applyAlignment="1">
      <alignment horizontal="center" vertical="center" wrapText="1"/>
      <protection/>
    </xf>
    <xf numFmtId="0" fontId="3" fillId="8" borderId="11" xfId="39" applyNumberFormat="1" applyFont="1" applyFill="1" applyBorder="1" applyAlignment="1" applyProtection="1">
      <alignment horizontal="center" vertical="center" wrapText="1"/>
      <protection/>
    </xf>
    <xf numFmtId="0" fontId="3" fillId="8" borderId="11" xfId="39" applyNumberFormat="1" applyFont="1" applyFill="1" applyBorder="1" applyAlignment="1" applyProtection="1">
      <alignment horizontal="center" vertical="center"/>
      <protection/>
    </xf>
    <xf numFmtId="178" fontId="3" fillId="0" borderId="11" xfId="39" applyNumberFormat="1" applyFont="1" applyFill="1" applyBorder="1" applyAlignment="1" applyProtection="1">
      <alignment horizontal="center" vertical="center" wrapText="1"/>
      <protection/>
    </xf>
    <xf numFmtId="178" fontId="1" fillId="0" borderId="11" xfId="70" applyNumberFormat="1" applyFont="1" applyFill="1" applyBorder="1" applyAlignment="1" applyProtection="1">
      <alignment horizontal="center" vertical="center" wrapText="1"/>
      <protection locked="0"/>
    </xf>
    <xf numFmtId="0" fontId="3" fillId="8" borderId="11" xfId="75" applyFont="1" applyFill="1" applyBorder="1" applyAlignment="1" applyProtection="1">
      <alignment horizontal="center" vertical="center" wrapText="1"/>
      <protection locked="0"/>
    </xf>
    <xf numFmtId="49" fontId="3" fillId="8" borderId="11" xfId="75" applyNumberFormat="1" applyFont="1" applyFill="1" applyBorder="1" applyAlignment="1" applyProtection="1">
      <alignment horizontal="center" vertical="center" wrapText="1"/>
      <protection locked="0"/>
    </xf>
    <xf numFmtId="49" fontId="3" fillId="0" borderId="11" xfId="39" applyNumberFormat="1" applyFont="1" applyFill="1" applyBorder="1" applyAlignment="1" applyProtection="1">
      <alignment horizontal="left" vertical="center" wrapText="1"/>
      <protection locked="0"/>
    </xf>
    <xf numFmtId="0" fontId="8" fillId="0" borderId="24" xfId="0" applyFont="1" applyBorder="1" applyAlignment="1" applyProtection="1">
      <alignment horizontal="center" vertical="center" wrapText="1"/>
      <protection locked="0"/>
    </xf>
    <xf numFmtId="176" fontId="3" fillId="0" borderId="11" xfId="82" applyNumberFormat="1" applyFont="1" applyFill="1" applyBorder="1" applyAlignment="1" applyProtection="1">
      <alignment horizontal="right" vertical="center" wrapText="1"/>
      <protection locked="0"/>
    </xf>
    <xf numFmtId="0" fontId="3" fillId="0" borderId="0" xfId="39" applyFont="1" applyFill="1" applyAlignment="1">
      <alignment horizontal="centerContinuous" vertical="center"/>
      <protection/>
    </xf>
    <xf numFmtId="180" fontId="3" fillId="0" borderId="0" xfId="39" applyNumberFormat="1" applyFont="1" applyFill="1" applyAlignment="1">
      <alignment horizontal="centerContinuous" vertical="center"/>
      <protection/>
    </xf>
    <xf numFmtId="0" fontId="2" fillId="8" borderId="11" xfId="86" applyFont="1" applyFill="1" applyBorder="1" applyAlignment="1">
      <alignment horizontal="center" vertical="center" wrapText="1"/>
      <protection/>
    </xf>
    <xf numFmtId="176" fontId="2" fillId="0" borderId="11" xfId="82" applyNumberFormat="1" applyFont="1" applyFill="1" applyBorder="1" applyAlignment="1" applyProtection="1">
      <alignment horizontal="right" vertical="center" wrapText="1"/>
      <protection locked="0"/>
    </xf>
    <xf numFmtId="0" fontId="2" fillId="0" borderId="0" xfId="39" applyFill="1">
      <alignment vertical="center"/>
      <protection/>
    </xf>
    <xf numFmtId="0" fontId="2" fillId="8" borderId="21" xfId="86" applyFont="1" applyFill="1" applyBorder="1" applyAlignment="1">
      <alignment horizontal="center" vertical="center" wrapText="1"/>
      <protection/>
    </xf>
    <xf numFmtId="0" fontId="2" fillId="8" borderId="15" xfId="86" applyFont="1" applyFill="1" applyBorder="1" applyAlignment="1">
      <alignment horizontal="center" vertical="center" wrapText="1"/>
      <protection/>
    </xf>
    <xf numFmtId="0" fontId="2" fillId="8" borderId="17" xfId="86" applyFont="1" applyFill="1" applyBorder="1" applyAlignment="1">
      <alignment horizontal="center" vertical="center" wrapText="1"/>
      <protection/>
    </xf>
    <xf numFmtId="178" fontId="3" fillId="0" borderId="11" xfId="39" applyNumberFormat="1" applyFont="1" applyFill="1" applyBorder="1" applyAlignment="1" applyProtection="1">
      <alignment horizontal="center" vertical="center" wrapText="1"/>
      <protection locked="0"/>
    </xf>
    <xf numFmtId="0" fontId="3" fillId="0" borderId="0" xfId="39" applyNumberFormat="1" applyFont="1" applyFill="1" applyAlignment="1" applyProtection="1">
      <alignment horizontal="right" vertical="center" wrapText="1"/>
      <protection/>
    </xf>
    <xf numFmtId="0" fontId="3" fillId="0" borderId="0" xfId="39" applyNumberFormat="1" applyFont="1" applyFill="1" applyAlignment="1" applyProtection="1">
      <alignment vertical="center" wrapText="1"/>
      <protection/>
    </xf>
    <xf numFmtId="0" fontId="3" fillId="0" borderId="9" xfId="39" applyNumberFormat="1" applyFont="1" applyFill="1" applyBorder="1" applyAlignment="1" applyProtection="1">
      <alignment horizontal="right" vertical="center" wrapText="1"/>
      <protection/>
    </xf>
    <xf numFmtId="0" fontId="3" fillId="0" borderId="0" xfId="39" applyNumberFormat="1" applyFont="1" applyFill="1" applyAlignment="1" applyProtection="1">
      <alignment horizontal="center" wrapText="1"/>
      <protection/>
    </xf>
    <xf numFmtId="181" fontId="3" fillId="0" borderId="0" xfId="39" applyNumberFormat="1" applyFont="1" applyFill="1" applyAlignment="1">
      <alignment horizontal="right" vertical="center"/>
      <protection/>
    </xf>
    <xf numFmtId="0" fontId="3" fillId="8" borderId="0" xfId="76" applyFont="1" applyFill="1" applyAlignment="1">
      <alignment vertical="center"/>
      <protection/>
    </xf>
    <xf numFmtId="0" fontId="2" fillId="0" borderId="0" xfId="76" applyFill="1" applyAlignment="1">
      <alignment vertical="center"/>
      <protection/>
    </xf>
    <xf numFmtId="182" fontId="3" fillId="8" borderId="0" xfId="76" applyNumberFormat="1" applyFont="1" applyFill="1" applyAlignment="1">
      <alignment horizontal="center" vertical="center"/>
      <protection/>
    </xf>
    <xf numFmtId="183" fontId="3" fillId="8" borderId="0" xfId="76" applyNumberFormat="1" applyFont="1" applyFill="1" applyAlignment="1">
      <alignment horizontal="center" vertical="center"/>
      <protection/>
    </xf>
    <xf numFmtId="0" fontId="3" fillId="8" borderId="0" xfId="76" applyFont="1" applyFill="1" applyAlignment="1">
      <alignment horizontal="left" vertical="center"/>
      <protection/>
    </xf>
    <xf numFmtId="179" fontId="3" fillId="8" borderId="0" xfId="76" applyNumberFormat="1" applyFont="1" applyFill="1" applyAlignment="1">
      <alignment horizontal="center" vertical="center"/>
      <protection/>
    </xf>
    <xf numFmtId="0" fontId="3" fillId="8" borderId="0" xfId="76" applyFont="1" applyFill="1" applyAlignment="1">
      <alignment horizontal="center" vertical="center"/>
      <protection/>
    </xf>
    <xf numFmtId="0" fontId="2" fillId="0" borderId="0" xfId="76">
      <alignment vertical="center"/>
      <protection/>
    </xf>
    <xf numFmtId="0" fontId="6" fillId="0" borderId="0" xfId="76" applyNumberFormat="1" applyFont="1" applyFill="1" applyAlignment="1" applyProtection="1">
      <alignment horizontal="center" vertical="center"/>
      <protection/>
    </xf>
    <xf numFmtId="0" fontId="3" fillId="8" borderId="11" xfId="76" applyFont="1" applyFill="1" applyBorder="1" applyAlignment="1">
      <alignment horizontal="centerContinuous" vertical="center"/>
      <protection/>
    </xf>
    <xf numFmtId="0" fontId="3" fillId="8" borderId="11" xfId="76" applyNumberFormat="1" applyFont="1" applyFill="1" applyBorder="1" applyAlignment="1" applyProtection="1">
      <alignment horizontal="centerContinuous" vertical="center"/>
      <protection/>
    </xf>
    <xf numFmtId="49" fontId="3" fillId="8" borderId="11" xfId="76" applyNumberFormat="1" applyFont="1" applyFill="1" applyBorder="1" applyAlignment="1" applyProtection="1">
      <alignment horizontal="center" vertical="center" wrapText="1"/>
      <protection/>
    </xf>
    <xf numFmtId="178" fontId="3" fillId="8" borderId="22" xfId="76" applyNumberFormat="1" applyFont="1" applyFill="1" applyBorder="1" applyAlignment="1">
      <alignment horizontal="center" vertical="center" wrapText="1"/>
      <protection/>
    </xf>
    <xf numFmtId="178" fontId="3" fillId="8" borderId="11" xfId="76" applyNumberFormat="1" applyFont="1" applyFill="1" applyBorder="1" applyAlignment="1">
      <alignment horizontal="center" vertical="center" wrapText="1"/>
      <protection/>
    </xf>
    <xf numFmtId="178" fontId="3" fillId="0" borderId="10" xfId="76" applyNumberFormat="1" applyFont="1" applyFill="1" applyBorder="1" applyAlignment="1" applyProtection="1">
      <alignment horizontal="center" vertical="center" wrapText="1"/>
      <protection/>
    </xf>
    <xf numFmtId="178" fontId="3" fillId="0" borderId="11" xfId="76" applyNumberFormat="1" applyFont="1" applyFill="1" applyBorder="1" applyAlignment="1" applyProtection="1">
      <alignment horizontal="center" vertical="center" wrapText="1"/>
      <protection/>
    </xf>
    <xf numFmtId="182" fontId="3" fillId="0" borderId="0" xfId="76" applyNumberFormat="1" applyFont="1" applyFill="1" applyAlignment="1">
      <alignment horizontal="center" vertical="center"/>
      <protection/>
    </xf>
    <xf numFmtId="183" fontId="3" fillId="0" borderId="0" xfId="76" applyNumberFormat="1" applyFont="1" applyFill="1" applyAlignment="1">
      <alignment horizontal="center" vertical="center"/>
      <protection/>
    </xf>
    <xf numFmtId="0" fontId="3" fillId="0" borderId="0" xfId="76" applyFont="1" applyFill="1" applyAlignment="1">
      <alignment horizontal="left" vertical="center"/>
      <protection/>
    </xf>
    <xf numFmtId="179" fontId="3" fillId="0" borderId="0" xfId="76" applyNumberFormat="1" applyFont="1" applyFill="1" applyAlignment="1">
      <alignment horizontal="center" vertical="center"/>
      <protection/>
    </xf>
    <xf numFmtId="0" fontId="3" fillId="0" borderId="0" xfId="76" applyFont="1" applyFill="1" applyAlignment="1">
      <alignment horizontal="center" vertical="center"/>
      <protection/>
    </xf>
    <xf numFmtId="0" fontId="3" fillId="8" borderId="0" xfId="76" applyFont="1" applyFill="1" applyAlignment="1">
      <alignment horizontal="center" vertical="center" wrapText="1"/>
      <protection/>
    </xf>
    <xf numFmtId="0" fontId="3" fillId="8" borderId="21" xfId="76" applyNumberFormat="1" applyFont="1" applyFill="1" applyBorder="1" applyAlignment="1" applyProtection="1">
      <alignment horizontal="center" vertical="center" wrapText="1"/>
      <protection/>
    </xf>
    <xf numFmtId="0" fontId="3" fillId="8" borderId="15" xfId="76" applyNumberFormat="1" applyFont="1" applyFill="1" applyBorder="1" applyAlignment="1" applyProtection="1">
      <alignment horizontal="center" vertical="center" wrapText="1"/>
      <protection/>
    </xf>
    <xf numFmtId="0" fontId="3" fillId="8" borderId="17" xfId="76" applyNumberFormat="1" applyFont="1" applyFill="1" applyBorder="1" applyAlignment="1" applyProtection="1">
      <alignment horizontal="center" vertical="center" wrapText="1"/>
      <protection/>
    </xf>
    <xf numFmtId="181" fontId="3" fillId="8" borderId="11" xfId="75" applyNumberFormat="1" applyFont="1" applyFill="1" applyBorder="1" applyAlignment="1">
      <alignment horizontal="center" vertical="center" wrapText="1"/>
      <protection/>
    </xf>
    <xf numFmtId="181" fontId="3" fillId="8" borderId="10" xfId="76" applyNumberFormat="1" applyFont="1" applyFill="1" applyBorder="1" applyAlignment="1" applyProtection="1">
      <alignment horizontal="center" vertical="center" wrapText="1"/>
      <protection/>
    </xf>
    <xf numFmtId="182" fontId="3" fillId="0" borderId="11" xfId="76" applyNumberFormat="1" applyFont="1" applyFill="1" applyBorder="1" applyAlignment="1">
      <alignment horizontal="center" vertical="center"/>
      <protection/>
    </xf>
    <xf numFmtId="0" fontId="3" fillId="0" borderId="11" xfId="76" applyFont="1" applyFill="1" applyBorder="1" applyAlignment="1">
      <alignment horizontal="center" vertical="center"/>
      <protection/>
    </xf>
    <xf numFmtId="179" fontId="3" fillId="0" borderId="11" xfId="76" applyNumberFormat="1" applyFont="1" applyFill="1" applyBorder="1" applyAlignment="1">
      <alignment horizontal="center" vertical="center"/>
      <protection/>
    </xf>
    <xf numFmtId="179" fontId="3" fillId="8" borderId="11" xfId="76" applyNumberFormat="1" applyFont="1" applyFill="1" applyBorder="1" applyAlignment="1">
      <alignment horizontal="center" vertical="center"/>
      <protection/>
    </xf>
    <xf numFmtId="181" fontId="3" fillId="8" borderId="11" xfId="76" applyNumberFormat="1" applyFont="1" applyFill="1" applyBorder="1" applyAlignment="1" applyProtection="1">
      <alignment horizontal="center" vertical="center" wrapText="1"/>
      <protection/>
    </xf>
    <xf numFmtId="181" fontId="3" fillId="8" borderId="11" xfId="76" applyNumberFormat="1" applyFont="1" applyFill="1" applyBorder="1" applyAlignment="1" applyProtection="1">
      <alignment horizontal="center" vertical="center" wrapText="1"/>
      <protection locked="0"/>
    </xf>
    <xf numFmtId="181" fontId="3" fillId="0" borderId="11" xfId="76" applyNumberFormat="1" applyFont="1" applyFill="1" applyBorder="1" applyAlignment="1" applyProtection="1">
      <alignment horizontal="center" vertical="center" wrapText="1"/>
      <protection locked="0"/>
    </xf>
    <xf numFmtId="4" fontId="3" fillId="0" borderId="11" xfId="76" applyNumberFormat="1" applyFont="1" applyFill="1" applyBorder="1" applyAlignment="1" applyProtection="1">
      <alignment horizontal="center" vertical="center"/>
      <protection/>
    </xf>
    <xf numFmtId="0" fontId="3" fillId="0" borderId="9" xfId="76" applyNumberFormat="1" applyFont="1" applyFill="1" applyBorder="1" applyAlignment="1" applyProtection="1">
      <alignment vertical="center"/>
      <protection/>
    </xf>
    <xf numFmtId="176" fontId="2" fillId="0" borderId="11" xfId="76" applyNumberFormat="1" applyFont="1" applyFill="1" applyBorder="1" applyAlignment="1" applyProtection="1">
      <alignment horizontal="center" vertical="center" wrapText="1"/>
      <protection locked="0"/>
    </xf>
    <xf numFmtId="0" fontId="2" fillId="0" borderId="11" xfId="76" applyFill="1" applyBorder="1" applyAlignment="1">
      <alignment horizontal="center" vertical="center"/>
      <protection/>
    </xf>
    <xf numFmtId="0" fontId="2" fillId="0" borderId="0" xfId="76" applyFill="1">
      <alignment vertical="center"/>
      <protection/>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protection/>
    </xf>
    <xf numFmtId="0" fontId="2" fillId="0" borderId="0" xfId="0" applyNumberFormat="1" applyFont="1" applyFill="1" applyAlignment="1" applyProtection="1">
      <alignment horizontal="right" vertical="top"/>
      <protection/>
    </xf>
    <xf numFmtId="0" fontId="11" fillId="0" borderId="0" xfId="0" applyNumberFormat="1" applyFont="1" applyFill="1" applyAlignment="1" applyProtection="1">
      <alignment horizontal="center" vertical="center"/>
      <protection/>
    </xf>
    <xf numFmtId="0" fontId="3" fillId="0" borderId="9" xfId="81" applyFont="1" applyBorder="1" applyAlignment="1">
      <alignment vertical="center" wrapText="1"/>
      <protection/>
    </xf>
    <xf numFmtId="0" fontId="3" fillId="0" borderId="0" xfId="80" applyFont="1" applyFill="1" applyAlignment="1">
      <alignment vertical="center" wrapText="1"/>
      <protection/>
    </xf>
    <xf numFmtId="0" fontId="3" fillId="0" borderId="9" xfId="80" applyFont="1" applyBorder="1" applyAlignment="1">
      <alignment horizontal="left" vertical="center" wrapText="1"/>
      <protection/>
    </xf>
    <xf numFmtId="0" fontId="3" fillId="0" borderId="0" xfId="0" applyNumberFormat="1" applyFont="1" applyFill="1" applyAlignment="1" applyProtection="1">
      <alignment horizontal="right" vertical="center"/>
      <protection/>
    </xf>
    <xf numFmtId="0" fontId="5" fillId="8" borderId="11" xfId="0" applyNumberFormat="1" applyFont="1" applyFill="1" applyBorder="1" applyAlignment="1" applyProtection="1">
      <alignment horizontal="centerContinuous" vertical="center"/>
      <protection/>
    </xf>
    <xf numFmtId="0" fontId="5" fillId="8" borderId="11" xfId="0" applyNumberFormat="1" applyFont="1" applyFill="1" applyBorder="1" applyAlignment="1" applyProtection="1">
      <alignment horizontal="center" vertical="center" wrapText="1"/>
      <protection/>
    </xf>
    <xf numFmtId="0" fontId="5" fillId="8"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protection/>
    </xf>
    <xf numFmtId="177" fontId="3" fillId="0" borderId="11" xfId="0" applyNumberFormat="1" applyFont="1" applyFill="1" applyBorder="1" applyAlignment="1" applyProtection="1">
      <alignment horizontal="right" vertical="center" wrapText="1"/>
      <protection/>
    </xf>
    <xf numFmtId="4" fontId="3" fillId="0" borderId="11" xfId="0" applyNumberFormat="1" applyFont="1" applyFill="1" applyBorder="1" applyAlignment="1" applyProtection="1">
      <alignment horizontal="right" vertical="center" wrapText="1"/>
      <protection locked="0"/>
    </xf>
    <xf numFmtId="0" fontId="3" fillId="0" borderId="11" xfId="0" applyFont="1" applyFill="1" applyBorder="1" applyAlignment="1">
      <alignment vertical="center"/>
    </xf>
    <xf numFmtId="0" fontId="0" fillId="0" borderId="11" xfId="0" applyFill="1" applyBorder="1" applyAlignment="1">
      <alignment/>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horizontal="left"/>
      <protection/>
    </xf>
    <xf numFmtId="178" fontId="3" fillId="8" borderId="11" xfId="0" applyNumberFormat="1" applyFont="1" applyFill="1" applyBorder="1" applyAlignment="1">
      <alignment horizontal="center" vertical="center" wrapText="1"/>
    </xf>
    <xf numFmtId="4" fontId="3" fillId="8" borderId="11" xfId="0" applyNumberFormat="1" applyFont="1" applyFill="1" applyBorder="1" applyAlignment="1">
      <alignment horizontal="center" vertical="center" wrapText="1"/>
    </xf>
    <xf numFmtId="0" fontId="3" fillId="0" borderId="0" xfId="77" applyFont="1" applyAlignment="1">
      <alignment horizontal="center" vertical="center"/>
      <protection/>
    </xf>
    <xf numFmtId="0" fontId="3" fillId="0" borderId="0" xfId="77" applyFont="1" applyAlignment="1">
      <alignment horizontal="centerContinuous" vertical="center"/>
      <protection/>
    </xf>
    <xf numFmtId="0" fontId="2" fillId="0" borderId="0" xfId="77">
      <alignment vertical="center"/>
      <protection/>
    </xf>
    <xf numFmtId="0" fontId="6" fillId="8" borderId="0" xfId="77" applyNumberFormat="1" applyFont="1" applyFill="1" applyAlignment="1" applyProtection="1">
      <alignment horizontal="center" vertical="center"/>
      <protection/>
    </xf>
    <xf numFmtId="0" fontId="3" fillId="8" borderId="11" xfId="77" applyFont="1" applyFill="1" applyBorder="1" applyAlignment="1">
      <alignment horizontal="center" vertical="center" wrapText="1"/>
      <protection/>
    </xf>
    <xf numFmtId="0" fontId="3" fillId="8" borderId="11" xfId="77" applyNumberFormat="1" applyFont="1" applyFill="1" applyBorder="1" applyAlignment="1" applyProtection="1">
      <alignment horizontal="center" vertical="center" wrapText="1"/>
      <protection/>
    </xf>
    <xf numFmtId="0" fontId="3" fillId="8" borderId="11" xfId="77" applyNumberFormat="1" applyFont="1" applyFill="1" applyBorder="1" applyAlignment="1" applyProtection="1">
      <alignment horizontal="center" vertical="center"/>
      <protection/>
    </xf>
    <xf numFmtId="176" fontId="3" fillId="8" borderId="11" xfId="77" applyNumberFormat="1" applyFont="1" applyFill="1" applyBorder="1" applyAlignment="1" applyProtection="1">
      <alignment horizontal="right" vertical="center" wrapText="1"/>
      <protection/>
    </xf>
    <xf numFmtId="0" fontId="3" fillId="0" borderId="0" xfId="77" applyFont="1" applyFill="1" applyAlignment="1">
      <alignment horizontal="center" vertical="center"/>
      <protection/>
    </xf>
    <xf numFmtId="0" fontId="3" fillId="0" borderId="9" xfId="77" applyNumberFormat="1" applyFont="1" applyFill="1" applyBorder="1" applyAlignment="1" applyProtection="1">
      <alignment horizontal="right" vertical="center"/>
      <protection/>
    </xf>
    <xf numFmtId="0" fontId="3" fillId="0" borderId="0" xfId="77" applyFont="1" applyBorder="1" applyAlignment="1">
      <alignment horizontal="center" vertical="center"/>
      <protection/>
    </xf>
    <xf numFmtId="0" fontId="3" fillId="0" borderId="0" xfId="77" applyFont="1" applyFill="1" applyBorder="1" applyAlignment="1">
      <alignment horizontal="center" vertical="center"/>
      <protection/>
    </xf>
    <xf numFmtId="0" fontId="3" fillId="0" borderId="0" xfId="75" applyFont="1" applyAlignment="1">
      <alignment horizontal="left" vertical="center" wrapText="1"/>
      <protection/>
    </xf>
    <xf numFmtId="0" fontId="8" fillId="8" borderId="11" xfId="75" applyFont="1" applyFill="1" applyBorder="1" applyAlignment="1">
      <alignment horizontal="center" vertical="center" wrapText="1"/>
      <protection/>
    </xf>
    <xf numFmtId="178" fontId="0" fillId="0" borderId="0" xfId="0" applyNumberFormat="1" applyAlignment="1">
      <alignment/>
    </xf>
    <xf numFmtId="178" fontId="3" fillId="8" borderId="17" xfId="0" applyNumberFormat="1" applyFont="1" applyFill="1" applyBorder="1" applyAlignment="1">
      <alignment horizontal="center" vertical="center" wrapText="1"/>
    </xf>
    <xf numFmtId="178" fontId="3" fillId="0" borderId="11" xfId="0" applyNumberFormat="1" applyFont="1" applyFill="1" applyBorder="1" applyAlignment="1">
      <alignment horizontal="right" vertical="center" wrapText="1"/>
    </xf>
    <xf numFmtId="0" fontId="0" fillId="0" borderId="9" xfId="0" applyBorder="1" applyAlignment="1">
      <alignment horizontal="right"/>
    </xf>
    <xf numFmtId="49" fontId="3" fillId="0" borderId="17" xfId="0" applyNumberFormat="1" applyFont="1" applyFill="1" applyBorder="1" applyAlignment="1">
      <alignment horizontal="center" vertical="center" wrapText="1"/>
    </xf>
    <xf numFmtId="0" fontId="3" fillId="0" borderId="0" xfId="75" applyFont="1" applyFill="1" applyAlignment="1">
      <alignment horizontal="centerContinuous" vertical="center"/>
      <protection/>
    </xf>
    <xf numFmtId="0" fontId="3" fillId="0" borderId="0" xfId="75" applyFont="1" applyAlignment="1">
      <alignment horizontal="centerContinuous" vertical="center"/>
      <protection/>
    </xf>
    <xf numFmtId="0" fontId="3" fillId="0" borderId="0" xfId="75" applyFont="1" applyAlignment="1">
      <alignment horizontal="right" vertical="center" wrapText="1"/>
      <protection/>
    </xf>
    <xf numFmtId="0" fontId="6" fillId="0" borderId="0" xfId="75" applyNumberFormat="1" applyFont="1" applyFill="1" applyAlignment="1" applyProtection="1">
      <alignment horizontal="center" vertical="center" wrapText="1"/>
      <protection/>
    </xf>
    <xf numFmtId="0" fontId="3" fillId="8" borderId="11" xfId="0" applyFont="1" applyFill="1" applyBorder="1" applyAlignment="1">
      <alignment horizontal="center" vertical="center"/>
    </xf>
    <xf numFmtId="0" fontId="3" fillId="8" borderId="11" xfId="75" applyNumberFormat="1" applyFont="1" applyFill="1" applyBorder="1" applyAlignment="1" applyProtection="1">
      <alignment horizontal="center" vertical="center" wrapText="1"/>
      <protection/>
    </xf>
    <xf numFmtId="178" fontId="3" fillId="0" borderId="11" xfId="75" applyNumberFormat="1" applyFont="1" applyFill="1" applyBorder="1" applyAlignment="1" applyProtection="1">
      <alignment horizontal="center" vertical="center" wrapText="1"/>
      <protection/>
    </xf>
    <xf numFmtId="0" fontId="3" fillId="0" borderId="11" xfId="75" applyFont="1" applyFill="1" applyBorder="1" applyAlignment="1">
      <alignment horizontal="center" vertical="center" wrapText="1"/>
      <protection/>
    </xf>
    <xf numFmtId="0" fontId="3" fillId="0" borderId="0" xfId="75" applyNumberFormat="1" applyFont="1" applyFill="1" applyAlignment="1" applyProtection="1">
      <alignment vertical="center" wrapText="1"/>
      <protection/>
    </xf>
    <xf numFmtId="0" fontId="3" fillId="0" borderId="0" xfId="75" applyNumberFormat="1" applyFont="1" applyFill="1" applyAlignment="1" applyProtection="1">
      <alignment horizontal="center" vertical="center" wrapText="1"/>
      <protection/>
    </xf>
    <xf numFmtId="0" fontId="2" fillId="0" borderId="9" xfId="75" applyNumberFormat="1" applyFont="1" applyFill="1" applyBorder="1" applyAlignment="1" applyProtection="1">
      <alignment vertical="center"/>
      <protection/>
    </xf>
    <xf numFmtId="0" fontId="2" fillId="0" borderId="9" xfId="75" applyNumberFormat="1" applyFont="1" applyFill="1" applyBorder="1" applyAlignment="1" applyProtection="1">
      <alignment horizontal="center" vertical="center"/>
      <protection/>
    </xf>
    <xf numFmtId="0" fontId="2" fillId="8" borderId="11" xfId="75" applyNumberFormat="1" applyFont="1" applyFill="1" applyBorder="1" applyAlignment="1" applyProtection="1">
      <alignment horizontal="center" vertical="center"/>
      <protection/>
    </xf>
    <xf numFmtId="0" fontId="6" fillId="0" borderId="0" xfId="0" applyFont="1" applyAlignment="1">
      <alignment horizontal="center"/>
    </xf>
    <xf numFmtId="0" fontId="3" fillId="0" borderId="13" xfId="0" applyFont="1" applyFill="1" applyBorder="1" applyAlignment="1">
      <alignment horizontal="center" vertical="center" wrapText="1"/>
    </xf>
    <xf numFmtId="0" fontId="3" fillId="0" borderId="11" xfId="81" applyNumberFormat="1" applyFont="1" applyFill="1" applyBorder="1" applyAlignment="1" applyProtection="1">
      <alignment horizontal="left" vertical="center" wrapText="1"/>
      <protection locked="0"/>
    </xf>
    <xf numFmtId="49" fontId="3" fillId="0" borderId="11" xfId="80" applyNumberFormat="1" applyFont="1" applyFill="1" applyBorder="1" applyAlignment="1" applyProtection="1">
      <alignment horizontal="center" vertical="center" wrapText="1"/>
      <protection/>
    </xf>
    <xf numFmtId="0" fontId="3" fillId="0" borderId="11" xfId="80" applyFont="1" applyFill="1" applyBorder="1" applyAlignment="1">
      <alignment horizontal="center" vertical="center" wrapText="1"/>
      <protection/>
    </xf>
    <xf numFmtId="0" fontId="3" fillId="0" borderId="13" xfId="81" applyNumberFormat="1" applyFont="1" applyFill="1" applyBorder="1" applyAlignment="1" applyProtection="1">
      <alignment horizontal="left" vertical="center" wrapText="1"/>
      <protection locked="0"/>
    </xf>
    <xf numFmtId="0" fontId="3" fillId="0" borderId="0" xfId="79" applyFont="1" applyAlignment="1">
      <alignment horizontal="center" vertical="center" wrapText="1"/>
      <protection/>
    </xf>
    <xf numFmtId="0" fontId="3" fillId="0" borderId="0" xfId="82" applyFont="1" applyAlignment="1">
      <alignment horizontal="centerContinuous" vertical="center"/>
      <protection/>
    </xf>
    <xf numFmtId="0" fontId="2" fillId="0" borderId="0" xfId="82">
      <alignment vertical="center"/>
      <protection/>
    </xf>
    <xf numFmtId="0" fontId="3" fillId="0" borderId="0" xfId="82" applyFont="1" applyAlignment="1">
      <alignment horizontal="right" vertical="center" wrapText="1"/>
      <protection/>
    </xf>
    <xf numFmtId="0" fontId="6" fillId="0" borderId="0" xfId="82" applyNumberFormat="1" applyFont="1" applyFill="1" applyAlignment="1" applyProtection="1">
      <alignment horizontal="center" vertical="center" wrapText="1"/>
      <protection/>
    </xf>
    <xf numFmtId="0" fontId="3" fillId="0" borderId="0" xfId="82" applyFont="1" applyAlignment="1">
      <alignment horizontal="left" vertical="center" wrapText="1"/>
      <protection/>
    </xf>
    <xf numFmtId="0" fontId="3" fillId="8" borderId="11" xfId="82" applyNumberFormat="1" applyFont="1" applyFill="1" applyBorder="1" applyAlignment="1" applyProtection="1">
      <alignment horizontal="center" vertical="center" wrapText="1"/>
      <protection/>
    </xf>
    <xf numFmtId="0" fontId="3" fillId="8" borderId="11" xfId="82" applyNumberFormat="1" applyFont="1" applyFill="1" applyBorder="1" applyAlignment="1" applyProtection="1">
      <alignment horizontal="center" vertical="center"/>
      <protection/>
    </xf>
    <xf numFmtId="0" fontId="3" fillId="8" borderId="13" xfId="82" applyNumberFormat="1" applyFont="1" applyFill="1" applyBorder="1" applyAlignment="1" applyProtection="1">
      <alignment horizontal="center" vertical="center" wrapText="1"/>
      <protection/>
    </xf>
    <xf numFmtId="178" fontId="3" fillId="8" borderId="11" xfId="82" applyNumberFormat="1" applyFont="1" applyFill="1" applyBorder="1" applyAlignment="1">
      <alignment horizontal="center" vertical="center" wrapText="1"/>
      <protection/>
    </xf>
    <xf numFmtId="178" fontId="3" fillId="0" borderId="11" xfId="82" applyNumberFormat="1" applyFont="1" applyFill="1" applyBorder="1" applyAlignment="1" applyProtection="1">
      <alignment horizontal="center" vertical="center" wrapText="1"/>
      <protection/>
    </xf>
    <xf numFmtId="0" fontId="3" fillId="0" borderId="0" xfId="82" applyFont="1" applyFill="1" applyAlignment="1">
      <alignment horizontal="centerContinuous" vertical="center"/>
      <protection/>
    </xf>
    <xf numFmtId="0" fontId="2" fillId="0" borderId="0" xfId="82" applyFill="1">
      <alignment vertical="center"/>
      <protection/>
    </xf>
    <xf numFmtId="0" fontId="3" fillId="0" borderId="0" xfId="82" applyNumberFormat="1" applyFont="1" applyFill="1" applyAlignment="1" applyProtection="1">
      <alignment horizontal="right" vertical="center" wrapText="1"/>
      <protection/>
    </xf>
    <xf numFmtId="0" fontId="3" fillId="0" borderId="0" xfId="82" applyNumberFormat="1" applyFont="1" applyFill="1" applyAlignment="1" applyProtection="1">
      <alignment vertical="center" wrapText="1"/>
      <protection/>
    </xf>
    <xf numFmtId="0" fontId="3" fillId="0" borderId="9" xfId="82" applyNumberFormat="1" applyFont="1" applyFill="1" applyBorder="1" applyAlignment="1" applyProtection="1">
      <alignment horizontal="right" vertical="center" wrapText="1"/>
      <protection/>
    </xf>
    <xf numFmtId="0" fontId="3" fillId="0" borderId="0" xfId="82" applyNumberFormat="1" applyFont="1" applyFill="1" applyAlignment="1" applyProtection="1">
      <alignment horizontal="center" wrapText="1"/>
      <protection/>
    </xf>
    <xf numFmtId="181" fontId="3" fillId="0" borderId="0" xfId="82" applyNumberFormat="1" applyFont="1" applyFill="1" applyAlignment="1">
      <alignment horizontal="right" vertical="center"/>
      <protection/>
    </xf>
    <xf numFmtId="0" fontId="3" fillId="0" borderId="9" xfId="0" applyFont="1" applyFill="1" applyBorder="1" applyAlignment="1">
      <alignment horizontal="center" vertical="center" wrapText="1"/>
    </xf>
    <xf numFmtId="0" fontId="0" fillId="0" borderId="11" xfId="0" applyBorder="1" applyAlignment="1">
      <alignment/>
    </xf>
    <xf numFmtId="0" fontId="0" fillId="0" borderId="11" xfId="0" applyBorder="1" applyAlignment="1">
      <alignment horizontal="center"/>
    </xf>
    <xf numFmtId="0" fontId="3" fillId="0" borderId="9" xfId="0" applyFont="1" applyBorder="1" applyAlignment="1">
      <alignment horizontal="right" vertical="center"/>
    </xf>
    <xf numFmtId="0" fontId="0" fillId="0" borderId="0" xfId="0" applyBorder="1" applyAlignment="1">
      <alignment/>
    </xf>
    <xf numFmtId="0" fontId="3" fillId="8" borderId="0" xfId="79" applyFont="1" applyFill="1" applyAlignment="1">
      <alignment vertical="center"/>
      <protection/>
    </xf>
    <xf numFmtId="0" fontId="2" fillId="0" borderId="0" xfId="79" applyFill="1" applyAlignment="1">
      <alignment vertical="center"/>
      <protection/>
    </xf>
    <xf numFmtId="49" fontId="3" fillId="8" borderId="0" xfId="79" applyNumberFormat="1" applyFont="1" applyFill="1" applyAlignment="1">
      <alignment horizontal="center" vertical="center"/>
      <protection/>
    </xf>
    <xf numFmtId="0" fontId="3" fillId="8" borderId="0" xfId="79" applyFont="1" applyFill="1" applyAlignment="1">
      <alignment horizontal="left" vertical="center"/>
      <protection/>
    </xf>
    <xf numFmtId="179" fontId="3" fillId="8" borderId="0" xfId="79" applyNumberFormat="1" applyFont="1" applyFill="1" applyAlignment="1">
      <alignment horizontal="center" vertical="center"/>
      <protection/>
    </xf>
    <xf numFmtId="0" fontId="2" fillId="0" borderId="0" xfId="79">
      <alignment vertical="center"/>
      <protection/>
    </xf>
    <xf numFmtId="0" fontId="2" fillId="0" borderId="0" xfId="79" applyFont="1" applyAlignment="1">
      <alignment horizontal="centerContinuous" vertical="center"/>
      <protection/>
    </xf>
    <xf numFmtId="0" fontId="6" fillId="0" borderId="0" xfId="79" applyNumberFormat="1" applyFont="1" applyFill="1" applyAlignment="1" applyProtection="1">
      <alignment horizontal="center" vertical="center"/>
      <protection/>
    </xf>
    <xf numFmtId="0" fontId="3" fillId="8" borderId="21" xfId="79" applyFont="1" applyFill="1" applyBorder="1" applyAlignment="1">
      <alignment horizontal="centerContinuous" vertical="center"/>
      <protection/>
    </xf>
    <xf numFmtId="0" fontId="3" fillId="8" borderId="22" xfId="79" applyFont="1" applyFill="1" applyBorder="1" applyAlignment="1">
      <alignment horizontal="centerContinuous" vertical="center"/>
      <protection/>
    </xf>
    <xf numFmtId="0" fontId="3" fillId="0" borderId="10" xfId="79" applyNumberFormat="1" applyFont="1" applyFill="1" applyBorder="1" applyAlignment="1" applyProtection="1">
      <alignment horizontal="center" vertical="center" wrapText="1"/>
      <protection/>
    </xf>
    <xf numFmtId="0" fontId="3" fillId="8" borderId="21" xfId="79" applyFont="1" applyFill="1" applyBorder="1" applyAlignment="1">
      <alignment horizontal="center" vertical="center" wrapText="1"/>
      <protection/>
    </xf>
    <xf numFmtId="0" fontId="3" fillId="8" borderId="18" xfId="79" applyFont="1" applyFill="1" applyBorder="1" applyAlignment="1">
      <alignment horizontal="centerContinuous" vertical="center"/>
      <protection/>
    </xf>
    <xf numFmtId="0" fontId="3" fillId="8" borderId="10" xfId="79" applyNumberFormat="1" applyFont="1" applyFill="1" applyBorder="1" applyAlignment="1" applyProtection="1">
      <alignment horizontal="center" vertical="center"/>
      <protection/>
    </xf>
    <xf numFmtId="0" fontId="3" fillId="8" borderId="10" xfId="79" applyNumberFormat="1" applyFont="1" applyFill="1" applyBorder="1" applyAlignment="1" applyProtection="1">
      <alignment horizontal="center" vertical="center" wrapText="1"/>
      <protection/>
    </xf>
    <xf numFmtId="0" fontId="3" fillId="8" borderId="15" xfId="79" applyFont="1" applyFill="1" applyBorder="1" applyAlignment="1">
      <alignment horizontal="center" vertical="center" wrapText="1"/>
      <protection/>
    </xf>
    <xf numFmtId="0" fontId="3" fillId="0" borderId="11" xfId="79" applyNumberFormat="1" applyFont="1" applyFill="1" applyBorder="1" applyAlignment="1" applyProtection="1">
      <alignment horizontal="center" vertical="center" wrapText="1"/>
      <protection/>
    </xf>
    <xf numFmtId="0" fontId="3" fillId="8" borderId="17" xfId="79" applyFont="1" applyFill="1" applyBorder="1" applyAlignment="1">
      <alignment horizontal="center" vertical="center" wrapText="1"/>
      <protection/>
    </xf>
    <xf numFmtId="0" fontId="3" fillId="8" borderId="10" xfId="79" applyNumberFormat="1" applyFont="1" applyFill="1" applyBorder="1" applyAlignment="1" applyProtection="1">
      <alignment horizontal="center" vertical="center"/>
      <protection/>
    </xf>
    <xf numFmtId="0" fontId="3" fillId="8" borderId="10" xfId="79" applyNumberFormat="1" applyFont="1" applyFill="1" applyBorder="1" applyAlignment="1" applyProtection="1">
      <alignment horizontal="center" vertical="center" wrapText="1"/>
      <protection/>
    </xf>
    <xf numFmtId="0" fontId="3" fillId="0" borderId="13" xfId="79" applyNumberFormat="1" applyFont="1" applyFill="1" applyBorder="1" applyAlignment="1" applyProtection="1">
      <alignment horizontal="center" vertical="center" wrapText="1"/>
      <protection/>
    </xf>
    <xf numFmtId="178" fontId="3" fillId="8" borderId="21" xfId="79" applyNumberFormat="1" applyFont="1" applyFill="1" applyBorder="1" applyAlignment="1">
      <alignment horizontal="center" vertical="center" wrapText="1"/>
      <protection/>
    </xf>
    <xf numFmtId="0" fontId="3" fillId="0" borderId="13" xfId="81" applyNumberFormat="1" applyFont="1" applyFill="1" applyBorder="1" applyAlignment="1" applyProtection="1">
      <alignment horizontal="center" vertical="center" wrapText="1"/>
      <protection locked="0"/>
    </xf>
    <xf numFmtId="178" fontId="3" fillId="0" borderId="11" xfId="79" applyNumberFormat="1" applyFont="1" applyFill="1" applyBorder="1" applyAlignment="1" applyProtection="1">
      <alignment horizontal="center" vertical="center" wrapText="1"/>
      <protection/>
    </xf>
    <xf numFmtId="49" fontId="3" fillId="0" borderId="13" xfId="81" applyNumberFormat="1" applyFont="1" applyFill="1" applyBorder="1" applyAlignment="1" applyProtection="1">
      <alignment horizontal="center" vertical="center" wrapText="1"/>
      <protection locked="0"/>
    </xf>
    <xf numFmtId="178" fontId="3" fillId="0" borderId="11" xfId="79" applyNumberFormat="1" applyFont="1" applyFill="1" applyBorder="1" applyAlignment="1">
      <alignment horizontal="center" vertical="center"/>
      <protection/>
    </xf>
    <xf numFmtId="49" fontId="3" fillId="0" borderId="0" xfId="79" applyNumberFormat="1" applyFont="1" applyFill="1" applyAlignment="1">
      <alignment horizontal="center" vertical="center"/>
      <protection/>
    </xf>
    <xf numFmtId="0" fontId="3" fillId="0" borderId="0" xfId="79" applyFont="1" applyFill="1" applyAlignment="1">
      <alignment horizontal="left" vertical="center"/>
      <protection/>
    </xf>
    <xf numFmtId="179" fontId="3" fillId="0" borderId="0" xfId="79" applyNumberFormat="1" applyFont="1" applyFill="1" applyAlignment="1">
      <alignment horizontal="center" vertical="center"/>
      <protection/>
    </xf>
    <xf numFmtId="179" fontId="3" fillId="8" borderId="0" xfId="79" applyNumberFormat="1" applyFont="1" applyFill="1" applyAlignment="1">
      <alignment vertical="center"/>
      <protection/>
    </xf>
    <xf numFmtId="0" fontId="3" fillId="8" borderId="11" xfId="79" applyNumberFormat="1" applyFont="1" applyFill="1" applyBorder="1" applyAlignment="1" applyProtection="1">
      <alignment horizontal="center" vertical="center"/>
      <protection/>
    </xf>
    <xf numFmtId="0" fontId="3" fillId="8" borderId="11" xfId="79" applyNumberFormat="1" applyFont="1" applyFill="1" applyBorder="1" applyAlignment="1" applyProtection="1">
      <alignment horizontal="center" vertical="center" wrapText="1"/>
      <protection/>
    </xf>
    <xf numFmtId="0" fontId="3" fillId="8" borderId="17" xfId="79" applyNumberFormat="1" applyFont="1" applyFill="1" applyBorder="1" applyAlignment="1" applyProtection="1">
      <alignment horizontal="center" vertical="center" wrapText="1"/>
      <protection/>
    </xf>
    <xf numFmtId="179" fontId="3" fillId="8" borderId="17" xfId="79" applyNumberFormat="1" applyFont="1" applyFill="1" applyBorder="1" applyAlignment="1" applyProtection="1">
      <alignment horizontal="center" vertical="center" wrapText="1"/>
      <protection/>
    </xf>
    <xf numFmtId="0" fontId="3" fillId="8" borderId="21" xfId="79" applyNumberFormat="1" applyFont="1" applyFill="1" applyBorder="1" applyAlignment="1" applyProtection="1">
      <alignment horizontal="center" vertical="center" wrapText="1"/>
      <protection/>
    </xf>
    <xf numFmtId="179" fontId="3" fillId="8" borderId="11" xfId="79" applyNumberFormat="1" applyFont="1" applyFill="1" applyBorder="1" applyAlignment="1" applyProtection="1">
      <alignment horizontal="center" vertical="center" wrapText="1"/>
      <protection/>
    </xf>
    <xf numFmtId="179" fontId="3" fillId="8" borderId="21" xfId="79" applyNumberFormat="1" applyFont="1" applyFill="1" applyBorder="1" applyAlignment="1" applyProtection="1">
      <alignment horizontal="center" vertical="center" wrapText="1"/>
      <protection/>
    </xf>
    <xf numFmtId="0" fontId="3" fillId="8" borderId="21" xfId="79" applyNumberFormat="1" applyFont="1" applyFill="1" applyBorder="1" applyAlignment="1" applyProtection="1">
      <alignment horizontal="center" vertical="center" wrapText="1"/>
      <protection/>
    </xf>
    <xf numFmtId="0" fontId="3" fillId="8" borderId="15" xfId="79" applyNumberFormat="1" applyFont="1" applyFill="1" applyBorder="1" applyAlignment="1" applyProtection="1">
      <alignment horizontal="center" vertical="center" wrapText="1"/>
      <protection/>
    </xf>
    <xf numFmtId="0" fontId="2" fillId="0" borderId="0" xfId="79" applyFont="1" applyAlignment="1">
      <alignment horizontal="right" vertical="center" wrapText="1"/>
      <protection/>
    </xf>
    <xf numFmtId="0" fontId="2" fillId="0" borderId="9" xfId="79" applyFont="1" applyBorder="1" applyAlignment="1">
      <alignment horizontal="left" vertical="center" wrapText="1"/>
      <protection/>
    </xf>
    <xf numFmtId="0" fontId="3" fillId="8" borderId="9" xfId="79" applyNumberFormat="1" applyFont="1" applyFill="1" applyBorder="1" applyAlignment="1" applyProtection="1">
      <alignment horizontal="right" vertical="center"/>
      <protection/>
    </xf>
    <xf numFmtId="0" fontId="2" fillId="8" borderId="12" xfId="79" applyFont="1" applyFill="1" applyBorder="1" applyAlignment="1">
      <alignment horizontal="center" vertical="center" wrapText="1"/>
      <protection/>
    </xf>
    <xf numFmtId="0" fontId="2" fillId="8" borderId="17" xfId="79" applyFont="1" applyFill="1" applyBorder="1" applyAlignment="1">
      <alignment horizontal="center" vertical="center" wrapText="1"/>
      <protection/>
    </xf>
    <xf numFmtId="0" fontId="2" fillId="8" borderId="12" xfId="79" applyFont="1" applyFill="1" applyBorder="1" applyAlignment="1" applyProtection="1">
      <alignment horizontal="center" vertical="center" wrapText="1"/>
      <protection locked="0"/>
    </xf>
    <xf numFmtId="0" fontId="2" fillId="8" borderId="11" xfId="79" applyFont="1" applyFill="1" applyBorder="1" applyAlignment="1">
      <alignment horizontal="center" vertical="center" wrapText="1"/>
      <protection/>
    </xf>
    <xf numFmtId="0" fontId="2" fillId="8" borderId="21" xfId="79" applyFont="1" applyFill="1" applyBorder="1" applyAlignment="1">
      <alignment horizontal="center" vertical="center" wrapText="1"/>
      <protection/>
    </xf>
    <xf numFmtId="181" fontId="3" fillId="0" borderId="11" xfId="79" applyNumberFormat="1" applyFont="1" applyFill="1" applyBorder="1" applyAlignment="1" applyProtection="1">
      <alignment horizontal="right" vertical="center" wrapText="1"/>
      <protection/>
    </xf>
    <xf numFmtId="179" fontId="3" fillId="0" borderId="11" xfId="79" applyNumberFormat="1" applyFont="1" applyFill="1" applyBorder="1" applyAlignment="1">
      <alignment horizontal="center" vertical="center"/>
      <protection/>
    </xf>
    <xf numFmtId="0" fontId="2" fillId="0" borderId="0" xfId="79" applyFill="1">
      <alignment vertical="center"/>
      <protection/>
    </xf>
    <xf numFmtId="0" fontId="2" fillId="0" borderId="0" xfId="79" applyFont="1" applyFill="1" applyAlignment="1">
      <alignment horizontal="centerContinuous" vertical="center"/>
      <protection/>
    </xf>
    <xf numFmtId="0" fontId="2" fillId="0" borderId="0" xfId="80" applyFill="1">
      <alignment vertical="center"/>
      <protection/>
    </xf>
    <xf numFmtId="0" fontId="3" fillId="0" borderId="0" xfId="80" applyFont="1" applyAlignment="1">
      <alignment horizontal="centerContinuous" vertical="center"/>
      <protection/>
    </xf>
    <xf numFmtId="0" fontId="2" fillId="0" borderId="0" xfId="80">
      <alignment vertical="center"/>
      <protection/>
    </xf>
    <xf numFmtId="0" fontId="3" fillId="0" borderId="0" xfId="80" applyFont="1" applyAlignment="1">
      <alignment horizontal="right" vertical="center" wrapText="1"/>
      <protection/>
    </xf>
    <xf numFmtId="0" fontId="6" fillId="0" borderId="0" xfId="80" applyNumberFormat="1" applyFont="1" applyFill="1" applyAlignment="1" applyProtection="1">
      <alignment horizontal="center" vertical="center"/>
      <protection/>
    </xf>
    <xf numFmtId="0" fontId="3" fillId="0" borderId="0" xfId="80" applyFont="1" applyAlignment="1">
      <alignment horizontal="left" vertical="center" wrapText="1"/>
      <protection/>
    </xf>
    <xf numFmtId="49" fontId="3" fillId="8" borderId="11" xfId="80" applyNumberFormat="1" applyFont="1" applyFill="1" applyBorder="1" applyAlignment="1" applyProtection="1">
      <alignment horizontal="center" vertical="center" wrapText="1"/>
      <protection/>
    </xf>
    <xf numFmtId="0" fontId="3" fillId="8" borderId="10" xfId="80" applyFont="1" applyFill="1" applyBorder="1" applyAlignment="1">
      <alignment horizontal="center" vertical="center" wrapText="1"/>
      <protection/>
    </xf>
    <xf numFmtId="0" fontId="3" fillId="8" borderId="11" xfId="80" applyNumberFormat="1" applyFont="1" applyFill="1" applyBorder="1" applyAlignment="1" applyProtection="1">
      <alignment horizontal="center" vertical="center" wrapText="1"/>
      <protection/>
    </xf>
    <xf numFmtId="0" fontId="3" fillId="8" borderId="11" xfId="80" applyFont="1" applyFill="1" applyBorder="1" applyAlignment="1">
      <alignment horizontal="center" vertical="center" wrapText="1"/>
      <protection/>
    </xf>
    <xf numFmtId="0" fontId="3" fillId="8" borderId="21" xfId="80" applyFont="1" applyFill="1" applyBorder="1" applyAlignment="1">
      <alignment horizontal="center" vertical="center" wrapText="1"/>
      <protection/>
    </xf>
    <xf numFmtId="49" fontId="3" fillId="8" borderId="21" xfId="80" applyNumberFormat="1" applyFont="1" applyFill="1" applyBorder="1" applyAlignment="1" applyProtection="1">
      <alignment horizontal="center" vertical="center" wrapText="1"/>
      <protection/>
    </xf>
    <xf numFmtId="176" fontId="3" fillId="0" borderId="21" xfId="80" applyNumberFormat="1" applyFont="1" applyFill="1" applyBorder="1" applyAlignment="1">
      <alignment horizontal="center" vertical="center" wrapText="1"/>
      <protection/>
    </xf>
    <xf numFmtId="0" fontId="3" fillId="0" borderId="21" xfId="80" applyFont="1" applyFill="1" applyBorder="1" applyAlignment="1">
      <alignment horizontal="center" vertical="center" wrapText="1"/>
      <protection/>
    </xf>
    <xf numFmtId="176" fontId="3" fillId="0" borderId="11" xfId="80" applyNumberFormat="1" applyFont="1" applyFill="1" applyBorder="1" applyAlignment="1" applyProtection="1">
      <alignment horizontal="center" vertical="center" wrapText="1"/>
      <protection/>
    </xf>
    <xf numFmtId="176" fontId="3" fillId="0" borderId="11" xfId="80" applyNumberFormat="1" applyFont="1" applyFill="1" applyBorder="1" applyAlignment="1" applyProtection="1">
      <alignment horizontal="right" vertical="center" wrapText="1"/>
      <protection/>
    </xf>
    <xf numFmtId="49" fontId="3" fillId="0" borderId="11" xfId="80" applyNumberFormat="1" applyFont="1" applyFill="1" applyBorder="1" applyAlignment="1">
      <alignment horizontal="center" vertical="center" wrapText="1"/>
      <protection/>
    </xf>
    <xf numFmtId="0" fontId="3" fillId="0" borderId="11" xfId="80" applyFont="1" applyFill="1" applyBorder="1" applyAlignment="1">
      <alignment horizontal="centerContinuous" vertical="center"/>
      <protection/>
    </xf>
    <xf numFmtId="0" fontId="3" fillId="0" borderId="0" xfId="80" applyFont="1" applyFill="1" applyAlignment="1">
      <alignment horizontal="centerContinuous" vertical="center"/>
      <protection/>
    </xf>
    <xf numFmtId="0" fontId="3" fillId="0" borderId="0" xfId="80" applyFont="1" applyAlignment="1">
      <alignment horizontal="right" vertical="top"/>
      <protection/>
    </xf>
    <xf numFmtId="0" fontId="3" fillId="0" borderId="0" xfId="80" applyFont="1" applyAlignment="1">
      <alignment horizontal="center" vertical="center" wrapText="1"/>
      <protection/>
    </xf>
    <xf numFmtId="0" fontId="3" fillId="0" borderId="9" xfId="80" applyNumberFormat="1" applyFont="1" applyFill="1" applyBorder="1" applyAlignment="1" applyProtection="1">
      <alignment horizontal="right" vertical="center"/>
      <protection/>
    </xf>
    <xf numFmtId="0" fontId="3" fillId="8" borderId="19" xfId="80" applyNumberFormat="1" applyFont="1" applyFill="1" applyBorder="1" applyAlignment="1" applyProtection="1">
      <alignment horizontal="center" vertical="center"/>
      <protection/>
    </xf>
    <xf numFmtId="0" fontId="3" fillId="8" borderId="17" xfId="80" applyNumberFormat="1" applyFont="1" applyFill="1" applyBorder="1" applyAlignment="1" applyProtection="1">
      <alignment horizontal="center" vertical="center"/>
      <protection/>
    </xf>
    <xf numFmtId="0" fontId="3" fillId="8" borderId="10" xfId="80" applyNumberFormat="1" applyFont="1" applyFill="1" applyBorder="1" applyAlignment="1" applyProtection="1">
      <alignment horizontal="center" vertical="center"/>
      <protection/>
    </xf>
    <xf numFmtId="0" fontId="3" fillId="8" borderId="11" xfId="80" applyNumberFormat="1" applyFont="1" applyFill="1" applyBorder="1" applyAlignment="1" applyProtection="1">
      <alignment horizontal="center" vertical="center"/>
      <protection/>
    </xf>
    <xf numFmtId="0" fontId="3" fillId="8" borderId="22" xfId="80" applyNumberFormat="1" applyFont="1" applyFill="1" applyBorder="1" applyAlignment="1" applyProtection="1">
      <alignment horizontal="center" vertical="center"/>
      <protection/>
    </xf>
    <xf numFmtId="0" fontId="3" fillId="8" borderId="21" xfId="80" applyNumberFormat="1" applyFont="1" applyFill="1" applyBorder="1" applyAlignment="1" applyProtection="1">
      <alignment horizontal="center" vertical="center"/>
      <protection/>
    </xf>
    <xf numFmtId="0" fontId="2" fillId="0" borderId="0" xfId="81" applyFill="1">
      <alignment vertical="center"/>
      <protection/>
    </xf>
    <xf numFmtId="0" fontId="3" fillId="0" borderId="0" xfId="81" applyFont="1" applyAlignment="1">
      <alignment horizontal="centerContinuous" vertical="center"/>
      <protection/>
    </xf>
    <xf numFmtId="0" fontId="2" fillId="0" borderId="0" xfId="81">
      <alignment vertical="center"/>
      <protection/>
    </xf>
    <xf numFmtId="0" fontId="3" fillId="0" borderId="0" xfId="81" applyFont="1" applyAlignment="1">
      <alignment horizontal="right" vertical="center"/>
      <protection/>
    </xf>
    <xf numFmtId="0" fontId="6" fillId="0" borderId="0" xfId="81" applyNumberFormat="1" applyFont="1" applyFill="1" applyAlignment="1" applyProtection="1">
      <alignment horizontal="center" vertical="center"/>
      <protection/>
    </xf>
    <xf numFmtId="0" fontId="3" fillId="0" borderId="0" xfId="81" applyFont="1" applyAlignment="1">
      <alignment vertical="center" wrapText="1"/>
      <protection/>
    </xf>
    <xf numFmtId="0" fontId="3" fillId="0" borderId="0" xfId="81" applyFont="1" applyAlignment="1">
      <alignment horizontal="left" vertical="center" wrapText="1"/>
      <protection/>
    </xf>
    <xf numFmtId="0" fontId="3" fillId="0" borderId="9" xfId="81" applyFont="1" applyBorder="1" applyAlignment="1">
      <alignment horizontal="left" vertical="center" wrapText="1"/>
      <protection/>
    </xf>
    <xf numFmtId="0" fontId="3" fillId="8" borderId="10" xfId="81" applyFont="1" applyFill="1" applyBorder="1" applyAlignment="1">
      <alignment horizontal="center" vertical="center" wrapText="1"/>
      <protection/>
    </xf>
    <xf numFmtId="0" fontId="3" fillId="8" borderId="11" xfId="81" applyNumberFormat="1" applyFont="1" applyFill="1" applyBorder="1" applyAlignment="1" applyProtection="1">
      <alignment horizontal="center" vertical="center" wrapText="1"/>
      <protection/>
    </xf>
    <xf numFmtId="0" fontId="3" fillId="8" borderId="11" xfId="81" applyFont="1" applyFill="1" applyBorder="1" applyAlignment="1">
      <alignment horizontal="center" vertical="center" wrapText="1"/>
      <protection/>
    </xf>
    <xf numFmtId="0" fontId="3" fillId="8" borderId="21" xfId="81" applyFont="1" applyFill="1" applyBorder="1" applyAlignment="1">
      <alignment horizontal="center" vertical="center" wrapText="1"/>
      <protection/>
    </xf>
    <xf numFmtId="184" fontId="3" fillId="0" borderId="10" xfId="81" applyNumberFormat="1" applyFont="1" applyFill="1" applyBorder="1" applyAlignment="1" applyProtection="1">
      <alignment horizontal="center" vertical="center" wrapText="1"/>
      <protection/>
    </xf>
    <xf numFmtId="184" fontId="3" fillId="0" borderId="11" xfId="81" applyNumberFormat="1" applyFont="1" applyFill="1" applyBorder="1" applyAlignment="1" applyProtection="1">
      <alignment horizontal="center" vertical="center" wrapText="1"/>
      <protection/>
    </xf>
    <xf numFmtId="184" fontId="3" fillId="0" borderId="13" xfId="81" applyNumberFormat="1" applyFont="1" applyFill="1" applyBorder="1" applyAlignment="1" applyProtection="1">
      <alignment horizontal="center" vertical="center" wrapText="1"/>
      <protection/>
    </xf>
    <xf numFmtId="184" fontId="3" fillId="0" borderId="10" xfId="81" applyNumberFormat="1" applyFont="1" applyFill="1" applyBorder="1" applyAlignment="1" applyProtection="1">
      <alignment horizontal="right" vertical="center" wrapText="1"/>
      <protection/>
    </xf>
    <xf numFmtId="184" fontId="3" fillId="0" borderId="10" xfId="81" applyNumberFormat="1" applyFont="1" applyFill="1" applyBorder="1" applyAlignment="1" applyProtection="1">
      <alignment horizontal="right" vertical="center" wrapText="1"/>
      <protection locked="0"/>
    </xf>
    <xf numFmtId="0" fontId="3" fillId="0" borderId="0" xfId="81" applyFont="1" applyFill="1" applyAlignment="1">
      <alignment horizontal="centerContinuous" vertical="center"/>
      <protection/>
    </xf>
    <xf numFmtId="0" fontId="3" fillId="0" borderId="0" xfId="81" applyFont="1" applyFill="1" applyAlignment="1">
      <alignment horizontal="center" vertical="center"/>
      <protection/>
    </xf>
    <xf numFmtId="49" fontId="2" fillId="0" borderId="0" xfId="0" applyNumberFormat="1" applyFont="1" applyFill="1" applyAlignment="1" applyProtection="1">
      <alignment horizontal="right" vertical="top"/>
      <protection/>
    </xf>
    <xf numFmtId="0" fontId="3" fillId="0" borderId="0" xfId="81" applyNumberFormat="1" applyFont="1" applyFill="1" applyBorder="1" applyAlignment="1" applyProtection="1">
      <alignment horizontal="right" vertical="center" wrapText="1"/>
      <protection/>
    </xf>
    <xf numFmtId="0" fontId="3" fillId="8" borderId="17" xfId="81" applyFont="1" applyFill="1" applyBorder="1" applyAlignment="1">
      <alignment horizontal="center" vertical="center" wrapText="1"/>
      <protection/>
    </xf>
    <xf numFmtId="0" fontId="2" fillId="0" borderId="11" xfId="81" applyNumberFormat="1" applyFont="1" applyFill="1" applyBorder="1" applyAlignment="1" applyProtection="1">
      <alignment vertical="center"/>
      <protection/>
    </xf>
    <xf numFmtId="0" fontId="3" fillId="8" borderId="21" xfId="81" applyFont="1" applyFill="1" applyBorder="1" applyAlignment="1">
      <alignment horizontal="center" vertical="center"/>
      <protection/>
    </xf>
    <xf numFmtId="184" fontId="3" fillId="0" borderId="11" xfId="81" applyNumberFormat="1" applyFont="1" applyFill="1" applyBorder="1" applyAlignment="1" applyProtection="1">
      <alignment horizontal="right" vertical="center" wrapText="1"/>
      <protection locked="0"/>
    </xf>
    <xf numFmtId="0" fontId="3"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vertical="center"/>
      <protection/>
    </xf>
    <xf numFmtId="0" fontId="5" fillId="0" borderId="0" xfId="0" applyNumberFormat="1" applyFont="1" applyFill="1" applyAlignment="1" applyProtection="1">
      <alignment vertical="center"/>
      <protection/>
    </xf>
    <xf numFmtId="177" fontId="3" fillId="0" borderId="11" xfId="0" applyNumberFormat="1" applyFont="1" applyFill="1" applyBorder="1" applyAlignment="1" applyProtection="1">
      <alignment horizontal="right" vertical="center" wrapText="1"/>
      <protection locked="0"/>
    </xf>
    <xf numFmtId="177" fontId="3" fillId="0" borderId="11" xfId="0" applyNumberFormat="1" applyFont="1" applyFill="1" applyBorder="1" applyAlignment="1">
      <alignment horizontal="right" vertical="center" wrapText="1"/>
    </xf>
    <xf numFmtId="0" fontId="3" fillId="0" borderId="11" xfId="85" applyFont="1" applyFill="1" applyBorder="1">
      <alignment vertical="center"/>
      <protection/>
    </xf>
    <xf numFmtId="0" fontId="3" fillId="0" borderId="11" xfId="0" applyFont="1" applyFill="1" applyBorder="1" applyAlignment="1">
      <alignment horizontal="center" vertical="center"/>
    </xf>
    <xf numFmtId="0" fontId="2" fillId="0" borderId="25" xfId="0" applyNumberFormat="1" applyFont="1" applyFill="1" applyBorder="1" applyAlignment="1" applyProtection="1">
      <alignment horizontal="left" vertical="center"/>
      <protection/>
    </xf>
  </cellXfs>
  <cellStyles count="73">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_01024199FB0E4AA990B5AE7002822FBB" xfId="53"/>
    <cellStyle name="20% - 强调文字颜色 1" xfId="54"/>
    <cellStyle name="常规 4_06一般公共预算基本支出表" xfId="55"/>
    <cellStyle name="40% - 强调文字颜色 1" xfId="56"/>
    <cellStyle name="20% - 强调文字颜色 2" xfId="57"/>
    <cellStyle name="40% - 强调文字颜色 2" xfId="58"/>
    <cellStyle name="强调文字颜色 3" xfId="59"/>
    <cellStyle name="强调文字颜色 4" xfId="60"/>
    <cellStyle name="常规_5E9FB8AE66E14E3CBF0A58F4E691094F"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4" xfId="70"/>
    <cellStyle name="常规 5" xfId="71"/>
    <cellStyle name="常规_0B6CD2B80CC44853A61EA0F3C70718A7" xfId="72"/>
    <cellStyle name="常规_10FFF10EDCCA4317905A55AF0DC4BD23 2" xfId="73"/>
    <cellStyle name="常规_16D242D3E8CA48A39E7BABAD4C2ADF34" xfId="74"/>
    <cellStyle name="常规_39487248717147F198562F069F2ADD01" xfId="75"/>
    <cellStyle name="常规_76F45534EFC8460DA0F4824A8C8A34BC" xfId="76"/>
    <cellStyle name="常规_895BA4DC252E44F38DB6B1093505760C" xfId="77"/>
    <cellStyle name="常规_9BD24174709145A1A19E8F64762D88B5" xfId="78"/>
    <cellStyle name="常规_AB1B1E38243A4EE5BA45BBBA49A942B7" xfId="79"/>
    <cellStyle name="常规_EA9ADEE351EC4FBE8D6B10FECBD78F3B" xfId="80"/>
    <cellStyle name="常规_F2C9F44EAE6D41698431DB70DDBCF964" xfId="81"/>
    <cellStyle name="常规_FA85956AF29D46888C80C611E9FB4855" xfId="82"/>
    <cellStyle name="常规_FDEBF98641054675A285ACB70D2F65A1" xfId="83"/>
    <cellStyle name="常规_FDEBF98641054675A285ACB70D2F65A1 2" xfId="84"/>
    <cellStyle name="常规_部门收支总表" xfId="85"/>
    <cellStyle name="常规_工资福利"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tabSelected="1" workbookViewId="0" topLeftCell="A1">
      <selection activeCell="A3" sqref="A3:C3"/>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61"/>
      <c r="B1" s="362"/>
      <c r="C1" s="362"/>
      <c r="D1" s="362"/>
      <c r="E1" s="362"/>
      <c r="H1" s="541" t="s">
        <v>0</v>
      </c>
    </row>
    <row r="2" spans="1:8" ht="20.25" customHeight="1">
      <c r="A2" s="364" t="s">
        <v>1</v>
      </c>
      <c r="B2" s="364"/>
      <c r="C2" s="364"/>
      <c r="D2" s="364"/>
      <c r="E2" s="364"/>
      <c r="F2" s="364"/>
      <c r="G2" s="364"/>
      <c r="H2" s="364"/>
    </row>
    <row r="3" spans="1:8" ht="16.5" customHeight="1">
      <c r="A3" s="547" t="s">
        <v>2</v>
      </c>
      <c r="B3" s="548"/>
      <c r="C3" s="548"/>
      <c r="D3" s="549"/>
      <c r="E3" s="550"/>
      <c r="H3" s="368" t="s">
        <v>3</v>
      </c>
    </row>
    <row r="4" spans="1:8" ht="16.5" customHeight="1">
      <c r="A4" s="369" t="s">
        <v>4</v>
      </c>
      <c r="B4" s="369"/>
      <c r="C4" s="371" t="s">
        <v>5</v>
      </c>
      <c r="D4" s="371"/>
      <c r="E4" s="371"/>
      <c r="F4" s="371"/>
      <c r="G4" s="371"/>
      <c r="H4" s="371"/>
    </row>
    <row r="5" spans="1:8" ht="15" customHeight="1">
      <c r="A5" s="370" t="s">
        <v>6</v>
      </c>
      <c r="B5" s="370" t="s">
        <v>7</v>
      </c>
      <c r="C5" s="371" t="s">
        <v>8</v>
      </c>
      <c r="D5" s="370" t="s">
        <v>7</v>
      </c>
      <c r="E5" s="371" t="s">
        <v>9</v>
      </c>
      <c r="F5" s="370" t="s">
        <v>7</v>
      </c>
      <c r="G5" s="371" t="s">
        <v>10</v>
      </c>
      <c r="H5" s="370" t="s">
        <v>7</v>
      </c>
    </row>
    <row r="6" spans="1:8" s="25" customFormat="1" ht="15" customHeight="1">
      <c r="A6" s="372" t="s">
        <v>11</v>
      </c>
      <c r="B6" s="373">
        <f>SUM(B7:B8)</f>
        <v>478.24</v>
      </c>
      <c r="C6" s="372" t="s">
        <v>12</v>
      </c>
      <c r="D6" s="551">
        <f>B6</f>
        <v>478.24</v>
      </c>
      <c r="E6" s="372" t="s">
        <v>13</v>
      </c>
      <c r="F6" s="373">
        <f>SUM(F7:F9)</f>
        <v>392.14000000000004</v>
      </c>
      <c r="G6" s="375" t="s">
        <v>14</v>
      </c>
      <c r="H6" s="552">
        <f>F7</f>
        <v>329.46000000000004</v>
      </c>
    </row>
    <row r="7" spans="1:8" s="25" customFormat="1" ht="15" customHeight="1">
      <c r="A7" s="372" t="s">
        <v>15</v>
      </c>
      <c r="B7" s="373">
        <f>'2 收入总表'!C7</f>
        <v>478.24</v>
      </c>
      <c r="C7" s="375" t="s">
        <v>16</v>
      </c>
      <c r="D7" s="551"/>
      <c r="E7" s="372" t="s">
        <v>17</v>
      </c>
      <c r="F7" s="373">
        <f>'4 支出分类（部门预算）'!G10</f>
        <v>329.46000000000004</v>
      </c>
      <c r="G7" s="375" t="s">
        <v>18</v>
      </c>
      <c r="H7" s="552">
        <f>F8+F11</f>
        <v>148.78</v>
      </c>
    </row>
    <row r="8" spans="1:8" s="25" customFormat="1" ht="15" customHeight="1">
      <c r="A8" s="372" t="s">
        <v>19</v>
      </c>
      <c r="B8" s="373">
        <f>'2 收入总表'!D7</f>
        <v>0</v>
      </c>
      <c r="C8" s="372" t="s">
        <v>20</v>
      </c>
      <c r="D8" s="551"/>
      <c r="E8" s="372" t="s">
        <v>21</v>
      </c>
      <c r="F8" s="373">
        <f>'4 支出分类（部门预算）'!H10</f>
        <v>62.68</v>
      </c>
      <c r="G8" s="375" t="s">
        <v>22</v>
      </c>
      <c r="H8" s="552">
        <f>F16</f>
        <v>0</v>
      </c>
    </row>
    <row r="9" spans="1:8" s="25" customFormat="1" ht="15" customHeight="1">
      <c r="A9" s="372" t="s">
        <v>23</v>
      </c>
      <c r="B9" s="373">
        <f>'2 收入总表'!E7</f>
        <v>0</v>
      </c>
      <c r="C9" s="372" t="s">
        <v>24</v>
      </c>
      <c r="D9" s="551"/>
      <c r="E9" s="372" t="s">
        <v>25</v>
      </c>
      <c r="F9" s="373">
        <f>'4 支出分类（部门预算）'!I10</f>
        <v>0</v>
      </c>
      <c r="G9" s="375" t="s">
        <v>26</v>
      </c>
      <c r="H9" s="552">
        <f>F15</f>
        <v>0</v>
      </c>
    </row>
    <row r="10" spans="1:8" s="25" customFormat="1" ht="15" customHeight="1">
      <c r="A10" s="372" t="s">
        <v>27</v>
      </c>
      <c r="B10" s="373">
        <f>'2 收入总表'!F7</f>
        <v>0</v>
      </c>
      <c r="C10" s="372" t="s">
        <v>28</v>
      </c>
      <c r="D10" s="551"/>
      <c r="E10" s="372" t="s">
        <v>29</v>
      </c>
      <c r="F10" s="373">
        <f>SUM(F11:F17)</f>
        <v>86.1</v>
      </c>
      <c r="G10" s="375" t="s">
        <v>30</v>
      </c>
      <c r="H10" s="552"/>
    </row>
    <row r="11" spans="1:8" s="25" customFormat="1" ht="15" customHeight="1">
      <c r="A11" s="372" t="s">
        <v>31</v>
      </c>
      <c r="B11" s="373">
        <f>'2 收入总表'!G7</f>
        <v>0</v>
      </c>
      <c r="C11" s="372" t="s">
        <v>32</v>
      </c>
      <c r="D11" s="551"/>
      <c r="E11" s="553" t="s">
        <v>33</v>
      </c>
      <c r="F11" s="373">
        <f>'4 支出分类（部门预算）'!K11</f>
        <v>86.1</v>
      </c>
      <c r="G11" s="375" t="s">
        <v>34</v>
      </c>
      <c r="H11" s="552"/>
    </row>
    <row r="12" spans="1:8" s="25" customFormat="1" ht="15" customHeight="1">
      <c r="A12" s="372" t="s">
        <v>35</v>
      </c>
      <c r="B12" s="373">
        <f>'2 收入总表'!H7</f>
        <v>0</v>
      </c>
      <c r="C12" s="372" t="s">
        <v>36</v>
      </c>
      <c r="D12" s="551"/>
      <c r="E12" s="553" t="s">
        <v>37</v>
      </c>
      <c r="F12" s="373">
        <f>'4 支出分类（部门预算）'!L11</f>
        <v>0</v>
      </c>
      <c r="G12" s="375" t="s">
        <v>38</v>
      </c>
      <c r="H12" s="552">
        <f>F12</f>
        <v>0</v>
      </c>
    </row>
    <row r="13" spans="1:8" s="25" customFormat="1" ht="15" customHeight="1">
      <c r="A13" s="372" t="s">
        <v>39</v>
      </c>
      <c r="B13" s="373">
        <f>'2 收入总表'!I7</f>
        <v>0</v>
      </c>
      <c r="C13" s="372" t="s">
        <v>40</v>
      </c>
      <c r="D13" s="551"/>
      <c r="E13" s="553" t="s">
        <v>41</v>
      </c>
      <c r="F13" s="373">
        <f>'4 支出分类（部门预算）'!M11</f>
        <v>0</v>
      </c>
      <c r="G13" s="375" t="s">
        <v>42</v>
      </c>
      <c r="H13" s="552"/>
    </row>
    <row r="14" spans="1:8" s="25" customFormat="1" ht="15" customHeight="1">
      <c r="A14" s="372" t="s">
        <v>43</v>
      </c>
      <c r="B14" s="373">
        <f>'2 收入总表'!J7</f>
        <v>0</v>
      </c>
      <c r="C14" s="372" t="s">
        <v>44</v>
      </c>
      <c r="D14" s="551"/>
      <c r="E14" s="553" t="s">
        <v>45</v>
      </c>
      <c r="F14" s="373">
        <f>'4 支出分类（部门预算）'!N11</f>
        <v>0</v>
      </c>
      <c r="G14" s="375" t="s">
        <v>46</v>
      </c>
      <c r="H14" s="552">
        <f>F9</f>
        <v>0</v>
      </c>
    </row>
    <row r="15" spans="1:8" s="25" customFormat="1" ht="15" customHeight="1">
      <c r="A15" s="372"/>
      <c r="B15" s="373"/>
      <c r="C15" s="372" t="s">
        <v>47</v>
      </c>
      <c r="D15" s="551"/>
      <c r="E15" s="553" t="s">
        <v>48</v>
      </c>
      <c r="F15" s="373">
        <f>'4 支出分类（部门预算）'!O11</f>
        <v>0</v>
      </c>
      <c r="G15" s="375" t="s">
        <v>49</v>
      </c>
      <c r="H15" s="552">
        <f>F14</f>
        <v>0</v>
      </c>
    </row>
    <row r="16" spans="1:8" s="25" customFormat="1" ht="15" customHeight="1">
      <c r="A16" s="376"/>
      <c r="B16" s="373"/>
      <c r="C16" s="372" t="s">
        <v>50</v>
      </c>
      <c r="D16" s="551"/>
      <c r="E16" s="553" t="s">
        <v>51</v>
      </c>
      <c r="F16" s="373">
        <f>'4 支出分类（部门预算）'!P11</f>
        <v>0</v>
      </c>
      <c r="G16" s="375" t="s">
        <v>52</v>
      </c>
      <c r="H16" s="552">
        <f>F13</f>
        <v>0</v>
      </c>
    </row>
    <row r="17" spans="1:8" s="25" customFormat="1" ht="15" customHeight="1">
      <c r="A17" s="372"/>
      <c r="B17" s="373"/>
      <c r="C17" s="372" t="s">
        <v>53</v>
      </c>
      <c r="D17" s="551"/>
      <c r="E17" s="553" t="s">
        <v>54</v>
      </c>
      <c r="F17" s="373">
        <f>'4 支出分类（部门预算）'!Q11</f>
        <v>0</v>
      </c>
      <c r="G17" s="375" t="s">
        <v>55</v>
      </c>
      <c r="H17" s="552"/>
    </row>
    <row r="18" spans="1:8" s="25" customFormat="1" ht="15" customHeight="1">
      <c r="A18" s="372"/>
      <c r="B18" s="373"/>
      <c r="C18" s="377" t="s">
        <v>56</v>
      </c>
      <c r="D18" s="551"/>
      <c r="E18" s="372" t="s">
        <v>57</v>
      </c>
      <c r="F18" s="373">
        <f>'4 支出分类（部门预算）'!R10</f>
        <v>0</v>
      </c>
      <c r="G18" s="375" t="s">
        <v>58</v>
      </c>
      <c r="H18" s="552"/>
    </row>
    <row r="19" spans="1:8" s="25" customFormat="1" ht="15" customHeight="1">
      <c r="A19" s="376"/>
      <c r="B19" s="373"/>
      <c r="C19" s="377" t="s">
        <v>59</v>
      </c>
      <c r="D19" s="551"/>
      <c r="E19" s="372" t="s">
        <v>60</v>
      </c>
      <c r="F19" s="373">
        <f>'4 支出分类（部门预算）'!S10</f>
        <v>0</v>
      </c>
      <c r="G19" s="375" t="s">
        <v>61</v>
      </c>
      <c r="H19" s="552"/>
    </row>
    <row r="20" spans="1:8" s="25" customFormat="1" ht="15" customHeight="1">
      <c r="A20" s="376"/>
      <c r="B20" s="373"/>
      <c r="C20" s="377" t="s">
        <v>62</v>
      </c>
      <c r="D20" s="551"/>
      <c r="E20" s="372" t="s">
        <v>63</v>
      </c>
      <c r="F20" s="373">
        <f>'4 支出分类（部门预算）'!T10</f>
        <v>0</v>
      </c>
      <c r="G20" s="375" t="s">
        <v>64</v>
      </c>
      <c r="H20" s="552"/>
    </row>
    <row r="21" spans="1:8" s="25" customFormat="1" ht="15" customHeight="1">
      <c r="A21" s="372"/>
      <c r="B21" s="373"/>
      <c r="C21" s="377" t="s">
        <v>65</v>
      </c>
      <c r="D21" s="551"/>
      <c r="E21" s="372"/>
      <c r="F21" s="373"/>
      <c r="G21" s="375"/>
      <c r="H21" s="552"/>
    </row>
    <row r="22" spans="1:8" s="25" customFormat="1" ht="15" customHeight="1">
      <c r="A22" s="372"/>
      <c r="B22" s="373"/>
      <c r="C22" s="377" t="s">
        <v>66</v>
      </c>
      <c r="D22" s="551"/>
      <c r="E22" s="372"/>
      <c r="F22" s="373"/>
      <c r="G22" s="375"/>
      <c r="H22" s="552"/>
    </row>
    <row r="23" spans="1:8" s="25" customFormat="1" ht="15" customHeight="1">
      <c r="A23" s="372"/>
      <c r="B23" s="373"/>
      <c r="C23" s="377" t="s">
        <v>67</v>
      </c>
      <c r="D23" s="551"/>
      <c r="E23" s="372"/>
      <c r="F23" s="373"/>
      <c r="G23" s="375"/>
      <c r="H23" s="552"/>
    </row>
    <row r="24" spans="1:8" s="25" customFormat="1" ht="15" customHeight="1">
      <c r="A24" s="372"/>
      <c r="B24" s="373"/>
      <c r="C24" s="377" t="s">
        <v>68</v>
      </c>
      <c r="D24" s="551"/>
      <c r="E24" s="372"/>
      <c r="F24" s="373"/>
      <c r="G24" s="375"/>
      <c r="H24" s="552"/>
    </row>
    <row r="25" spans="1:8" s="25" customFormat="1" ht="15" customHeight="1">
      <c r="A25" s="372"/>
      <c r="B25" s="373"/>
      <c r="C25" s="377" t="s">
        <v>69</v>
      </c>
      <c r="D25" s="551"/>
      <c r="E25" s="372"/>
      <c r="F25" s="373"/>
      <c r="G25" s="375"/>
      <c r="H25" s="552"/>
    </row>
    <row r="26" spans="1:8" s="25" customFormat="1" ht="15" customHeight="1">
      <c r="A26" s="378" t="s">
        <v>70</v>
      </c>
      <c r="B26" s="373">
        <f>SUM(B7:B25)</f>
        <v>478.24</v>
      </c>
      <c r="C26" s="378" t="s">
        <v>71</v>
      </c>
      <c r="D26" s="373">
        <f>SUM(D6:D25)</f>
        <v>478.24</v>
      </c>
      <c r="E26" s="378" t="s">
        <v>71</v>
      </c>
      <c r="F26" s="373">
        <f>SUM(F11:F25)+F6</f>
        <v>478.24</v>
      </c>
      <c r="G26" s="554" t="s">
        <v>72</v>
      </c>
      <c r="H26" s="552">
        <f>SUM(H6:H25)</f>
        <v>478.24</v>
      </c>
    </row>
    <row r="27" spans="1:8" s="25" customFormat="1" ht="15" customHeight="1">
      <c r="A27" s="372" t="s">
        <v>73</v>
      </c>
      <c r="B27" s="373">
        <f>'2 收入总表'!K7</f>
        <v>0</v>
      </c>
      <c r="C27" s="372"/>
      <c r="D27" s="373"/>
      <c r="E27" s="372"/>
      <c r="F27" s="373"/>
      <c r="G27" s="554"/>
      <c r="H27" s="552"/>
    </row>
    <row r="28" spans="1:8" s="25" customFormat="1" ht="13.5" customHeight="1">
      <c r="A28" s="378" t="s">
        <v>74</v>
      </c>
      <c r="B28" s="373">
        <f>B26+B27</f>
        <v>478.24</v>
      </c>
      <c r="C28" s="378" t="s">
        <v>75</v>
      </c>
      <c r="D28" s="373">
        <f>D26</f>
        <v>478.24</v>
      </c>
      <c r="E28" s="378" t="s">
        <v>75</v>
      </c>
      <c r="F28" s="373">
        <f>F26</f>
        <v>478.24</v>
      </c>
      <c r="G28" s="554" t="s">
        <v>75</v>
      </c>
      <c r="H28" s="552">
        <f>H26</f>
        <v>478.24</v>
      </c>
    </row>
    <row r="29" spans="1:6" ht="14.25" customHeight="1">
      <c r="A29" s="555"/>
      <c r="B29" s="555"/>
      <c r="C29" s="555"/>
      <c r="D29" s="555"/>
      <c r="E29" s="555"/>
      <c r="F29" s="555"/>
    </row>
  </sheetData>
  <sheetProtection formatCells="0" formatColumns="0" formatRows="0"/>
  <mergeCells count="4">
    <mergeCell ref="A2:H2"/>
    <mergeCell ref="A3:C3"/>
    <mergeCell ref="C4:H4"/>
    <mergeCell ref="A29:F29"/>
  </mergeCells>
  <printOptions horizontalCentered="1"/>
  <pageMargins left="0.75" right="0.75" top="0.7900000000000001" bottom="0.7900000000000001" header="0.39" footer="0.39"/>
  <pageSetup fitToHeight="1" fitToWidth="1" horizontalDpi="1200" verticalDpi="1200" orientation="landscape" paperSize="9" scale="81"/>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A3" sqref="A3:E3"/>
    </sheetView>
  </sheetViews>
  <sheetFormatPr defaultColWidth="6.875" defaultRowHeight="22.5" customHeight="1"/>
  <cols>
    <col min="1" max="3" width="3.625" style="382" customWidth="1"/>
    <col min="4" max="4" width="22.875" style="382" customWidth="1"/>
    <col min="5" max="5" width="12.125" style="382" customWidth="1"/>
    <col min="6" max="11" width="10.375" style="382" customWidth="1"/>
    <col min="12" max="245" width="6.75390625" style="382" customWidth="1"/>
    <col min="246" max="250" width="6.75390625" style="383" customWidth="1"/>
    <col min="251" max="251" width="6.875" style="384" customWidth="1"/>
    <col min="252" max="16384" width="6.875" style="384" customWidth="1"/>
  </cols>
  <sheetData>
    <row r="1" spans="11:251" ht="22.5" customHeight="1">
      <c r="K1" s="382" t="s">
        <v>188</v>
      </c>
      <c r="IQ1"/>
    </row>
    <row r="2" spans="1:251" ht="22.5" customHeight="1">
      <c r="A2" s="385" t="s">
        <v>189</v>
      </c>
      <c r="B2" s="385"/>
      <c r="C2" s="385"/>
      <c r="D2" s="385"/>
      <c r="E2" s="385"/>
      <c r="F2" s="385"/>
      <c r="G2" s="385"/>
      <c r="H2" s="385"/>
      <c r="I2" s="385"/>
      <c r="J2" s="385"/>
      <c r="K2" s="385"/>
      <c r="IQ2"/>
    </row>
    <row r="3" spans="1:251" ht="22.5" customHeight="1">
      <c r="A3" s="161" t="s">
        <v>2</v>
      </c>
      <c r="B3" s="161"/>
      <c r="C3" s="365"/>
      <c r="D3" s="366"/>
      <c r="E3" s="367"/>
      <c r="J3" s="391" t="s">
        <v>78</v>
      </c>
      <c r="K3" s="391"/>
      <c r="IQ3"/>
    </row>
    <row r="4" spans="1:251" ht="22.5" customHeight="1">
      <c r="A4" s="386" t="s">
        <v>93</v>
      </c>
      <c r="B4" s="386"/>
      <c r="C4" s="386"/>
      <c r="D4" s="387" t="s">
        <v>94</v>
      </c>
      <c r="E4" s="387" t="s">
        <v>158</v>
      </c>
      <c r="F4" s="388" t="s">
        <v>190</v>
      </c>
      <c r="G4" s="387" t="s">
        <v>191</v>
      </c>
      <c r="H4" s="387" t="s">
        <v>192</v>
      </c>
      <c r="I4" s="387" t="s">
        <v>193</v>
      </c>
      <c r="J4" s="387" t="s">
        <v>194</v>
      </c>
      <c r="K4" s="387" t="s">
        <v>178</v>
      </c>
      <c r="IQ4"/>
    </row>
    <row r="5" spans="1:251" ht="18" customHeight="1">
      <c r="A5" s="387" t="s">
        <v>96</v>
      </c>
      <c r="B5" s="387" t="s">
        <v>97</v>
      </c>
      <c r="C5" s="387" t="s">
        <v>98</v>
      </c>
      <c r="D5" s="387"/>
      <c r="E5" s="387"/>
      <c r="F5" s="388"/>
      <c r="G5" s="387"/>
      <c r="H5" s="387"/>
      <c r="I5" s="387"/>
      <c r="J5" s="387"/>
      <c r="K5" s="387"/>
      <c r="IQ5"/>
    </row>
    <row r="6" spans="1:251" ht="18" customHeight="1">
      <c r="A6" s="387"/>
      <c r="B6" s="387"/>
      <c r="C6" s="387"/>
      <c r="D6" s="387"/>
      <c r="E6" s="387"/>
      <c r="F6" s="388"/>
      <c r="G6" s="387"/>
      <c r="H6" s="387"/>
      <c r="I6" s="387"/>
      <c r="J6" s="387"/>
      <c r="K6" s="387"/>
      <c r="IQ6"/>
    </row>
    <row r="7" spans="1:13" ht="22.5" customHeight="1">
      <c r="A7" s="80"/>
      <c r="B7" s="80"/>
      <c r="C7" s="80"/>
      <c r="D7" s="80"/>
      <c r="E7" s="389"/>
      <c r="F7" s="389"/>
      <c r="G7" s="389"/>
      <c r="H7" s="389"/>
      <c r="I7" s="389"/>
      <c r="J7" s="389"/>
      <c r="K7" s="389"/>
      <c r="L7" s="390"/>
      <c r="M7" s="392"/>
    </row>
    <row r="8" spans="1:251" ht="27.75" customHeight="1">
      <c r="A8" s="390"/>
      <c r="B8" s="390"/>
      <c r="C8" s="390"/>
      <c r="D8" s="180" t="s">
        <v>195</v>
      </c>
      <c r="E8" s="390"/>
      <c r="F8" s="390"/>
      <c r="G8" s="390"/>
      <c r="H8" s="390"/>
      <c r="I8" s="390"/>
      <c r="J8" s="390"/>
      <c r="K8" s="390"/>
      <c r="L8" s="390"/>
      <c r="IQ8"/>
    </row>
    <row r="9" spans="1:251" ht="22.5" customHeight="1">
      <c r="A9" s="390"/>
      <c r="B9" s="390"/>
      <c r="C9" s="390"/>
      <c r="D9" s="390"/>
      <c r="E9" s="390"/>
      <c r="G9" s="390"/>
      <c r="H9" s="390"/>
      <c r="I9" s="390"/>
      <c r="J9" s="390"/>
      <c r="K9" s="390"/>
      <c r="L9" s="393"/>
      <c r="IQ9"/>
    </row>
    <row r="10" spans="1:251" ht="22.5" customHeight="1">
      <c r="A10" s="390"/>
      <c r="B10" s="390"/>
      <c r="C10" s="390"/>
      <c r="D10" s="390"/>
      <c r="E10" s="390"/>
      <c r="G10" s="390"/>
      <c r="H10" s="390"/>
      <c r="I10" s="390"/>
      <c r="J10" s="390"/>
      <c r="K10" s="390"/>
      <c r="L10" s="392"/>
      <c r="IQ10"/>
    </row>
    <row r="11" spans="1:251" ht="22.5" customHeight="1">
      <c r="A11" s="390"/>
      <c r="B11" s="390"/>
      <c r="C11" s="390"/>
      <c r="D11" s="390"/>
      <c r="E11" s="390"/>
      <c r="G11" s="390"/>
      <c r="H11" s="390"/>
      <c r="I11" s="390"/>
      <c r="J11" s="390"/>
      <c r="K11" s="390"/>
      <c r="L11" s="392"/>
      <c r="IQ11"/>
    </row>
    <row r="12" spans="1:251" ht="22.5" customHeight="1">
      <c r="A12" s="390"/>
      <c r="D12" s="390"/>
      <c r="E12" s="390"/>
      <c r="G12" s="390"/>
      <c r="H12" s="390"/>
      <c r="I12" s="390"/>
      <c r="J12" s="390"/>
      <c r="K12" s="390"/>
      <c r="L12" s="392"/>
      <c r="IQ12"/>
    </row>
    <row r="13" spans="1:251" ht="22.5" customHeight="1">
      <c r="A13" s="390"/>
      <c r="G13" s="390"/>
      <c r="H13" s="390"/>
      <c r="I13" s="390"/>
      <c r="J13" s="390"/>
      <c r="K13" s="390"/>
      <c r="L13" s="392"/>
      <c r="IQ13"/>
    </row>
    <row r="14" spans="7:251" ht="22.5" customHeight="1">
      <c r="G14" s="390"/>
      <c r="H14" s="390"/>
      <c r="I14" s="390"/>
      <c r="J14" s="390"/>
      <c r="K14" s="390"/>
      <c r="L14" s="392"/>
      <c r="IQ14"/>
    </row>
    <row r="15" spans="7:251" ht="22.5" customHeight="1">
      <c r="G15" s="390"/>
      <c r="H15" s="390"/>
      <c r="I15" s="390"/>
      <c r="J15" s="390"/>
      <c r="L15" s="392"/>
      <c r="IQ15"/>
    </row>
    <row r="16" spans="1:251" ht="22.5" customHeight="1">
      <c r="A16"/>
      <c r="B16"/>
      <c r="C16"/>
      <c r="D16"/>
      <c r="E16"/>
      <c r="F16"/>
      <c r="G16" s="390"/>
      <c r="L16" s="39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22.5" customHeight="1">
      <c r="A17"/>
      <c r="B17"/>
      <c r="C17"/>
      <c r="D17"/>
      <c r="E17"/>
      <c r="F17"/>
      <c r="L17" s="39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ht="22.5" customHeight="1">
      <c r="A18"/>
      <c r="B18"/>
      <c r="C18"/>
      <c r="D18"/>
      <c r="E18"/>
      <c r="F18"/>
      <c r="L18" s="39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22.5" customHeight="1">
      <c r="A19"/>
      <c r="B19"/>
      <c r="C19"/>
      <c r="D19"/>
      <c r="E19"/>
      <c r="F19"/>
      <c r="L19" s="39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row r="20" spans="1:251" ht="22.5" customHeight="1">
      <c r="A20"/>
      <c r="B20"/>
      <c r="C20"/>
      <c r="D20"/>
      <c r="E20"/>
      <c r="F20"/>
      <c r="L20" s="39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row>
    <row r="21" spans="1:251" ht="22.5" customHeight="1">
      <c r="A21"/>
      <c r="B21"/>
      <c r="C21"/>
      <c r="D21"/>
      <c r="E21"/>
      <c r="F21"/>
      <c r="L21" s="392"/>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row>
    <row r="22" spans="1:251" ht="22.5" customHeight="1">
      <c r="A22"/>
      <c r="B22"/>
      <c r="C22"/>
      <c r="D22"/>
      <c r="E22"/>
      <c r="F22"/>
      <c r="L22" s="39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row>
    <row r="23" spans="1:251" ht="22.5" customHeight="1">
      <c r="A23"/>
      <c r="B23"/>
      <c r="C23"/>
      <c r="D23"/>
      <c r="E23"/>
      <c r="F23"/>
      <c r="L23" s="39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row>
    <row r="24" spans="1:251" ht="22.5" customHeight="1">
      <c r="A24"/>
      <c r="B24"/>
      <c r="C24"/>
      <c r="D24"/>
      <c r="E24"/>
      <c r="F24"/>
      <c r="L24" s="392"/>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row>
    <row r="25" spans="1:251" ht="22.5" customHeight="1">
      <c r="A25"/>
      <c r="B25"/>
      <c r="C25"/>
      <c r="D25"/>
      <c r="E25"/>
      <c r="F25"/>
      <c r="L25" s="392"/>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row>
  </sheetData>
  <sheetProtection formatCells="0" formatColumns="0" formatRows="0"/>
  <mergeCells count="14">
    <mergeCell ref="A2:K2"/>
    <mergeCell ref="J3:K3"/>
    <mergeCell ref="A4:C4"/>
    <mergeCell ref="A5:A6"/>
    <mergeCell ref="B5:B6"/>
    <mergeCell ref="C5:C6"/>
    <mergeCell ref="D4:D6"/>
    <mergeCell ref="E4:E6"/>
    <mergeCell ref="F4:F6"/>
    <mergeCell ref="G4:G6"/>
    <mergeCell ref="H4:H6"/>
    <mergeCell ref="I4:I6"/>
    <mergeCell ref="J4:J6"/>
    <mergeCell ref="K4:K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8"/>
  <sheetViews>
    <sheetView showGridLines="0" showZeros="0" workbookViewId="0" topLeftCell="A1">
      <selection activeCell="A3" sqref="A3:E3"/>
    </sheetView>
  </sheetViews>
  <sheetFormatPr defaultColWidth="9.00390625" defaultRowHeight="14.25"/>
  <cols>
    <col min="1" max="3" width="5.875" style="0" customWidth="1"/>
    <col min="4" max="4" width="14.875" style="0" customWidth="1"/>
    <col min="5" max="5" width="10.375" style="0" customWidth="1"/>
  </cols>
  <sheetData>
    <row r="1" ht="14.25" customHeight="1">
      <c r="J1" t="s">
        <v>196</v>
      </c>
    </row>
    <row r="2" spans="1:10" ht="27" customHeight="1">
      <c r="A2" s="70" t="s">
        <v>197</v>
      </c>
      <c r="B2" s="70"/>
      <c r="C2" s="70"/>
      <c r="D2" s="70"/>
      <c r="E2" s="70"/>
      <c r="F2" s="70"/>
      <c r="G2" s="70"/>
      <c r="H2" s="70"/>
      <c r="I2" s="70"/>
      <c r="J2" s="70"/>
    </row>
    <row r="3" spans="1:10" ht="14.25" customHeight="1">
      <c r="A3" s="161" t="s">
        <v>2</v>
      </c>
      <c r="B3" s="161"/>
      <c r="C3" s="365"/>
      <c r="D3" s="366"/>
      <c r="E3" s="367"/>
      <c r="I3" s="258" t="s">
        <v>78</v>
      </c>
      <c r="J3" s="258"/>
    </row>
    <row r="4" spans="1:10" ht="33" customHeight="1">
      <c r="A4" s="254" t="s">
        <v>93</v>
      </c>
      <c r="B4" s="254"/>
      <c r="C4" s="254"/>
      <c r="D4" s="75" t="s">
        <v>94</v>
      </c>
      <c r="E4" s="75" t="s">
        <v>108</v>
      </c>
      <c r="F4" s="75"/>
      <c r="G4" s="75"/>
      <c r="H4" s="75"/>
      <c r="I4" s="75"/>
      <c r="J4" s="75"/>
    </row>
    <row r="5" spans="1:10" ht="14.25" customHeight="1">
      <c r="A5" s="75" t="s">
        <v>96</v>
      </c>
      <c r="B5" s="75" t="s">
        <v>97</v>
      </c>
      <c r="C5" s="75" t="s">
        <v>98</v>
      </c>
      <c r="D5" s="75"/>
      <c r="E5" s="75" t="s">
        <v>88</v>
      </c>
      <c r="F5" s="75" t="s">
        <v>198</v>
      </c>
      <c r="G5" s="75" t="s">
        <v>194</v>
      </c>
      <c r="H5" s="75" t="s">
        <v>199</v>
      </c>
      <c r="I5" s="75" t="s">
        <v>190</v>
      </c>
      <c r="J5" s="75" t="s">
        <v>200</v>
      </c>
    </row>
    <row r="6" spans="1:10" ht="32.25" customHeight="1">
      <c r="A6" s="75"/>
      <c r="B6" s="75"/>
      <c r="C6" s="75"/>
      <c r="D6" s="75"/>
      <c r="E6" s="75"/>
      <c r="F6" s="75"/>
      <c r="G6" s="75"/>
      <c r="H6" s="75"/>
      <c r="I6" s="75"/>
      <c r="J6" s="75"/>
    </row>
    <row r="7" spans="1:10" s="25" customFormat="1" ht="22.5" customHeight="1">
      <c r="A7" s="80"/>
      <c r="B7" s="80"/>
      <c r="C7" s="80"/>
      <c r="D7" s="80"/>
      <c r="E7" s="380">
        <f>SUM(F7:J7)</f>
        <v>0</v>
      </c>
      <c r="F7" s="380">
        <f>'20 一般-个人家庭(政府预算)'!F7</f>
        <v>0</v>
      </c>
      <c r="G7" s="380">
        <f>'20 一般-个人家庭(政府预算)'!G7</f>
        <v>0</v>
      </c>
      <c r="H7" s="380">
        <f>'20 一般-个人家庭(政府预算)'!H7</f>
        <v>0</v>
      </c>
      <c r="I7" s="380">
        <f>'20 一般-个人家庭(政府预算)'!I7</f>
        <v>0</v>
      </c>
      <c r="J7" s="381">
        <f>'20 一般-个人家庭(政府预算)'!J7</f>
        <v>0</v>
      </c>
    </row>
    <row r="8" ht="14.25">
      <c r="D8" s="180" t="s">
        <v>195</v>
      </c>
    </row>
  </sheetData>
  <sheetProtection formatCells="0" formatColumns="0" formatRows="0"/>
  <mergeCells count="14">
    <mergeCell ref="A2:J2"/>
    <mergeCell ref="I3:J3"/>
    <mergeCell ref="A4:C4"/>
    <mergeCell ref="E4:J4"/>
    <mergeCell ref="A5:A6"/>
    <mergeCell ref="B5:B6"/>
    <mergeCell ref="C5:C6"/>
    <mergeCell ref="D4:D6"/>
    <mergeCell ref="E5:E6"/>
    <mergeCell ref="F5:F6"/>
    <mergeCell ref="G5:G6"/>
    <mergeCell ref="H5:H6"/>
    <mergeCell ref="I5:I6"/>
    <mergeCell ref="J5:J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A3" sqref="A3:B3"/>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61"/>
      <c r="B1" s="362"/>
      <c r="C1" s="362"/>
      <c r="D1" s="362"/>
      <c r="E1" s="362"/>
      <c r="F1" s="363" t="s">
        <v>201</v>
      </c>
    </row>
    <row r="2" spans="1:6" ht="24" customHeight="1">
      <c r="A2" s="364" t="s">
        <v>202</v>
      </c>
      <c r="B2" s="364"/>
      <c r="C2" s="364"/>
      <c r="D2" s="364"/>
      <c r="E2" s="364"/>
      <c r="F2" s="364"/>
    </row>
    <row r="3" spans="1:6" ht="14.25" customHeight="1">
      <c r="A3" s="161" t="s">
        <v>2</v>
      </c>
      <c r="B3" s="161"/>
      <c r="C3" s="365"/>
      <c r="D3" s="366"/>
      <c r="E3" s="367"/>
      <c r="F3" s="368" t="s">
        <v>3</v>
      </c>
    </row>
    <row r="4" spans="1:6" ht="17.25" customHeight="1">
      <c r="A4" s="369" t="s">
        <v>4</v>
      </c>
      <c r="B4" s="369"/>
      <c r="C4" s="369" t="s">
        <v>5</v>
      </c>
      <c r="D4" s="369"/>
      <c r="E4" s="369"/>
      <c r="F4" s="369"/>
    </row>
    <row r="5" spans="1:6" ht="17.25" customHeight="1">
      <c r="A5" s="370" t="s">
        <v>6</v>
      </c>
      <c r="B5" s="370" t="s">
        <v>7</v>
      </c>
      <c r="C5" s="371" t="s">
        <v>6</v>
      </c>
      <c r="D5" s="370" t="s">
        <v>79</v>
      </c>
      <c r="E5" s="371" t="s">
        <v>203</v>
      </c>
      <c r="F5" s="370" t="s">
        <v>204</v>
      </c>
    </row>
    <row r="6" spans="1:6" s="25" customFormat="1" ht="15" customHeight="1">
      <c r="A6" s="372" t="s">
        <v>205</v>
      </c>
      <c r="B6" s="373">
        <f>SUM(B7:B8)</f>
        <v>478.24</v>
      </c>
      <c r="C6" s="372" t="s">
        <v>12</v>
      </c>
      <c r="D6" s="256">
        <f>E6+F6</f>
        <v>478.24</v>
      </c>
      <c r="E6" s="374">
        <f>B26</f>
        <v>478.24</v>
      </c>
      <c r="F6" s="374"/>
    </row>
    <row r="7" spans="1:6" s="25" customFormat="1" ht="15" customHeight="1">
      <c r="A7" s="372" t="s">
        <v>206</v>
      </c>
      <c r="B7" s="373">
        <f>'13 一般预算支出'!E11+'13 一般预算支出'!E12</f>
        <v>478.24</v>
      </c>
      <c r="C7" s="375" t="s">
        <v>16</v>
      </c>
      <c r="D7" s="256">
        <f aca="true" t="shared" si="0" ref="D7:D25">E7+F7</f>
        <v>0</v>
      </c>
      <c r="E7" s="374"/>
      <c r="F7" s="374"/>
    </row>
    <row r="8" spans="1:6" s="25" customFormat="1" ht="15" customHeight="1">
      <c r="A8" s="372" t="s">
        <v>19</v>
      </c>
      <c r="B8" s="373">
        <f>'24 专户（部门预算）'!E7</f>
        <v>0</v>
      </c>
      <c r="C8" s="372" t="s">
        <v>20</v>
      </c>
      <c r="D8" s="256">
        <f t="shared" si="0"/>
        <v>0</v>
      </c>
      <c r="E8" s="374"/>
      <c r="F8" s="374"/>
    </row>
    <row r="9" spans="1:6" s="25" customFormat="1" ht="15" customHeight="1">
      <c r="A9" s="372" t="s">
        <v>207</v>
      </c>
      <c r="B9" s="373">
        <f>'22 政府性基金（部门预算）'!E7</f>
        <v>0</v>
      </c>
      <c r="C9" s="372" t="s">
        <v>24</v>
      </c>
      <c r="D9" s="256">
        <f t="shared" si="0"/>
        <v>0</v>
      </c>
      <c r="E9" s="374"/>
      <c r="F9" s="374"/>
    </row>
    <row r="10" spans="1:6" s="25" customFormat="1" ht="15" customHeight="1">
      <c r="A10" s="372"/>
      <c r="B10" s="373"/>
      <c r="C10" s="372" t="s">
        <v>28</v>
      </c>
      <c r="D10" s="256">
        <f t="shared" si="0"/>
        <v>0</v>
      </c>
      <c r="E10" s="374"/>
      <c r="F10" s="374">
        <f>B9</f>
        <v>0</v>
      </c>
    </row>
    <row r="11" spans="1:6" s="25" customFormat="1" ht="15" customHeight="1">
      <c r="A11" s="372"/>
      <c r="B11" s="373"/>
      <c r="C11" s="372" t="s">
        <v>32</v>
      </c>
      <c r="D11" s="256">
        <f t="shared" si="0"/>
        <v>0</v>
      </c>
      <c r="E11" s="374"/>
      <c r="F11" s="374"/>
    </row>
    <row r="12" spans="1:6" s="25" customFormat="1" ht="15" customHeight="1">
      <c r="A12" s="372"/>
      <c r="B12" s="373"/>
      <c r="C12" s="372" t="s">
        <v>36</v>
      </c>
      <c r="D12" s="256">
        <f t="shared" si="0"/>
        <v>0</v>
      </c>
      <c r="E12" s="374"/>
      <c r="F12" s="374"/>
    </row>
    <row r="13" spans="1:6" s="25" customFormat="1" ht="15" customHeight="1">
      <c r="A13" s="372"/>
      <c r="B13" s="373"/>
      <c r="C13" s="372" t="s">
        <v>40</v>
      </c>
      <c r="D13" s="256">
        <f t="shared" si="0"/>
        <v>0</v>
      </c>
      <c r="E13" s="374"/>
      <c r="F13" s="374"/>
    </row>
    <row r="14" spans="1:6" s="25" customFormat="1" ht="15" customHeight="1">
      <c r="A14" s="376"/>
      <c r="B14" s="373"/>
      <c r="C14" s="372" t="s">
        <v>44</v>
      </c>
      <c r="D14" s="256">
        <f t="shared" si="0"/>
        <v>0</v>
      </c>
      <c r="E14" s="374"/>
      <c r="F14" s="374"/>
    </row>
    <row r="15" spans="1:6" s="25" customFormat="1" ht="15" customHeight="1">
      <c r="A15" s="372"/>
      <c r="B15" s="373"/>
      <c r="C15" s="372" t="s">
        <v>47</v>
      </c>
      <c r="D15" s="256">
        <f t="shared" si="0"/>
        <v>0</v>
      </c>
      <c r="E15" s="374"/>
      <c r="F15" s="374"/>
    </row>
    <row r="16" spans="1:6" s="25" customFormat="1" ht="15" customHeight="1">
      <c r="A16" s="372"/>
      <c r="B16" s="373"/>
      <c r="C16" s="372" t="s">
        <v>50</v>
      </c>
      <c r="D16" s="256">
        <f t="shared" si="0"/>
        <v>0</v>
      </c>
      <c r="E16" s="374"/>
      <c r="F16" s="374"/>
    </row>
    <row r="17" spans="1:6" s="25" customFormat="1" ht="15" customHeight="1">
      <c r="A17" s="372"/>
      <c r="B17" s="373"/>
      <c r="C17" s="372" t="s">
        <v>53</v>
      </c>
      <c r="D17" s="256">
        <f t="shared" si="0"/>
        <v>0</v>
      </c>
      <c r="E17" s="374"/>
      <c r="F17" s="374"/>
    </row>
    <row r="18" spans="1:6" s="25" customFormat="1" ht="15" customHeight="1">
      <c r="A18" s="372"/>
      <c r="B18" s="373"/>
      <c r="C18" s="377" t="s">
        <v>56</v>
      </c>
      <c r="D18" s="256">
        <f t="shared" si="0"/>
        <v>0</v>
      </c>
      <c r="E18" s="374"/>
      <c r="F18" s="374"/>
    </row>
    <row r="19" spans="1:6" s="25" customFormat="1" ht="15" customHeight="1">
      <c r="A19" s="372"/>
      <c r="B19" s="373"/>
      <c r="C19" s="377" t="s">
        <v>59</v>
      </c>
      <c r="D19" s="256">
        <f t="shared" si="0"/>
        <v>0</v>
      </c>
      <c r="E19" s="374"/>
      <c r="F19" s="374"/>
    </row>
    <row r="20" spans="1:6" s="25" customFormat="1" ht="15" customHeight="1">
      <c r="A20" s="372"/>
      <c r="B20" s="373"/>
      <c r="C20" s="377" t="s">
        <v>62</v>
      </c>
      <c r="D20" s="256">
        <f t="shared" si="0"/>
        <v>0</v>
      </c>
      <c r="E20" s="374"/>
      <c r="F20" s="374"/>
    </row>
    <row r="21" spans="1:6" s="25" customFormat="1" ht="15" customHeight="1">
      <c r="A21" s="372"/>
      <c r="B21" s="373"/>
      <c r="C21" s="377" t="s">
        <v>65</v>
      </c>
      <c r="D21" s="256">
        <f t="shared" si="0"/>
        <v>0</v>
      </c>
      <c r="E21" s="374"/>
      <c r="F21" s="374"/>
    </row>
    <row r="22" spans="1:6" s="25" customFormat="1" ht="15" customHeight="1">
      <c r="A22" s="372"/>
      <c r="B22" s="373"/>
      <c r="C22" s="377" t="s">
        <v>66</v>
      </c>
      <c r="D22" s="256">
        <f t="shared" si="0"/>
        <v>0</v>
      </c>
      <c r="E22" s="374"/>
      <c r="F22" s="374"/>
    </row>
    <row r="23" spans="1:6" s="25" customFormat="1" ht="15" customHeight="1">
      <c r="A23" s="372"/>
      <c r="B23" s="373"/>
      <c r="C23" s="377" t="s">
        <v>67</v>
      </c>
      <c r="D23" s="256">
        <f t="shared" si="0"/>
        <v>0</v>
      </c>
      <c r="E23" s="374"/>
      <c r="F23" s="374"/>
    </row>
    <row r="24" spans="1:6" s="25" customFormat="1" ht="15" customHeight="1">
      <c r="A24" s="372"/>
      <c r="B24" s="373"/>
      <c r="C24" s="377" t="s">
        <v>68</v>
      </c>
      <c r="D24" s="256">
        <f t="shared" si="0"/>
        <v>0</v>
      </c>
      <c r="E24" s="374"/>
      <c r="F24" s="374"/>
    </row>
    <row r="25" spans="1:6" s="25" customFormat="1" ht="15" customHeight="1">
      <c r="A25" s="372"/>
      <c r="B25" s="373"/>
      <c r="C25" s="377" t="s">
        <v>69</v>
      </c>
      <c r="D25" s="256">
        <f t="shared" si="0"/>
        <v>0</v>
      </c>
      <c r="E25" s="374"/>
      <c r="F25" s="374"/>
    </row>
    <row r="26" spans="1:6" s="25" customFormat="1" ht="15" customHeight="1">
      <c r="A26" s="378" t="s">
        <v>70</v>
      </c>
      <c r="B26" s="373">
        <f>B6+B9</f>
        <v>478.24</v>
      </c>
      <c r="C26" s="378" t="s">
        <v>71</v>
      </c>
      <c r="D26" s="256">
        <f>SUM(E26:F26)</f>
        <v>478.24</v>
      </c>
      <c r="E26" s="256">
        <f>SUM(E6:E25)</f>
        <v>478.24</v>
      </c>
      <c r="F26" s="256">
        <f>SUM(F6:F25)</f>
        <v>0</v>
      </c>
    </row>
    <row r="27" spans="1:6" ht="14.25" customHeight="1">
      <c r="A27" s="379"/>
      <c r="B27" s="379"/>
      <c r="C27" s="379"/>
      <c r="D27" s="379"/>
      <c r="E27" s="379"/>
      <c r="F27" s="379"/>
    </row>
  </sheetData>
  <sheetProtection formatCells="0" formatColumns="0" formatRows="0"/>
  <mergeCells count="2">
    <mergeCell ref="A2:F2"/>
    <mergeCell ref="A27:F27"/>
  </mergeCells>
  <printOptions horizontalCentered="1"/>
  <pageMargins left="0.75" right="0.75" top="0.7900000000000001" bottom="0.7900000000000001" header="0.39" footer="0.39"/>
  <pageSetup fitToHeight="1" fitToWidth="1" horizontalDpi="1200" verticalDpi="1200" orientation="landscape" paperSize="9" scale="93"/>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tabColor theme="0"/>
    <pageSetUpPr fitToPage="1"/>
  </sheetPr>
  <dimension ref="A1:IQ20"/>
  <sheetViews>
    <sheetView showGridLines="0" showZeros="0" workbookViewId="0" topLeftCell="A2">
      <selection activeCell="A4" sqref="A4:E4"/>
    </sheetView>
  </sheetViews>
  <sheetFormatPr defaultColWidth="6.875" defaultRowHeight="18.75" customHeight="1"/>
  <cols>
    <col min="1" max="2" width="5.375" style="324" customWidth="1"/>
    <col min="3" max="3" width="5.375" style="325" customWidth="1"/>
    <col min="4" max="4" width="24.125" style="326" customWidth="1"/>
    <col min="5" max="12" width="8.625" style="327" customWidth="1"/>
    <col min="13" max="17" width="8.625" style="328" customWidth="1"/>
    <col min="18" max="18" width="8.625" style="329" customWidth="1"/>
    <col min="19" max="246" width="8.00390625" style="328" customWidth="1"/>
    <col min="247" max="251" width="6.875" style="329" customWidth="1"/>
    <col min="252" max="16384" width="6.875" style="329" customWidth="1"/>
  </cols>
  <sheetData>
    <row r="1" spans="1:251" ht="23.25" customHeight="1">
      <c r="A1" s="163"/>
      <c r="B1" s="163"/>
      <c r="C1" s="163"/>
      <c r="D1" s="163"/>
      <c r="E1" s="163"/>
      <c r="F1" s="163"/>
      <c r="G1" s="163"/>
      <c r="H1" s="163"/>
      <c r="I1" s="163"/>
      <c r="J1" s="163"/>
      <c r="K1" s="163"/>
      <c r="L1" s="163"/>
      <c r="M1" s="163"/>
      <c r="N1" s="163"/>
      <c r="P1" s="163"/>
      <c r="Q1" s="163"/>
      <c r="R1" s="163" t="s">
        <v>208</v>
      </c>
      <c r="IM1"/>
      <c r="IN1"/>
      <c r="IO1"/>
      <c r="IP1"/>
      <c r="IQ1"/>
    </row>
    <row r="2" spans="1:251" ht="23.25" customHeight="1">
      <c r="A2" s="343"/>
      <c r="B2" s="343"/>
      <c r="C2" s="343"/>
      <c r="D2" s="343"/>
      <c r="E2" s="343"/>
      <c r="F2" s="343"/>
      <c r="G2" s="343"/>
      <c r="H2" s="343"/>
      <c r="I2" s="343"/>
      <c r="J2" s="343"/>
      <c r="K2" s="343"/>
      <c r="L2" s="343"/>
      <c r="M2" s="343"/>
      <c r="N2" s="343"/>
      <c r="O2" s="343"/>
      <c r="P2" s="343"/>
      <c r="Q2" s="343"/>
      <c r="R2" s="343" t="s">
        <v>208</v>
      </c>
      <c r="IM2"/>
      <c r="IN2"/>
      <c r="IO2"/>
      <c r="IP2"/>
      <c r="IQ2"/>
    </row>
    <row r="3" spans="1:251" s="322" customFormat="1" ht="23.25" customHeight="1">
      <c r="A3" s="330" t="s">
        <v>209</v>
      </c>
      <c r="B3" s="330"/>
      <c r="C3" s="330"/>
      <c r="D3" s="330"/>
      <c r="E3" s="330"/>
      <c r="F3" s="330"/>
      <c r="G3" s="330"/>
      <c r="H3" s="330"/>
      <c r="I3" s="330"/>
      <c r="J3" s="330"/>
      <c r="K3" s="330"/>
      <c r="L3" s="330"/>
      <c r="M3" s="330"/>
      <c r="N3" s="330"/>
      <c r="O3" s="330"/>
      <c r="P3" s="330"/>
      <c r="Q3" s="330"/>
      <c r="R3" s="330"/>
      <c r="IM3"/>
      <c r="IN3"/>
      <c r="IO3"/>
      <c r="IP3"/>
      <c r="IQ3"/>
    </row>
    <row r="4" spans="1:251" s="322" customFormat="1" ht="23.25" customHeight="1">
      <c r="A4" s="161" t="s">
        <v>2</v>
      </c>
      <c r="B4" s="161"/>
      <c r="C4" s="162"/>
      <c r="D4" s="163"/>
      <c r="E4" s="163"/>
      <c r="F4" s="163"/>
      <c r="G4" s="163"/>
      <c r="H4" s="163"/>
      <c r="I4" s="163"/>
      <c r="J4" s="163"/>
      <c r="K4" s="163"/>
      <c r="L4" s="163"/>
      <c r="M4" s="163"/>
      <c r="N4" s="163"/>
      <c r="P4" s="163"/>
      <c r="Q4" s="163"/>
      <c r="R4" s="357" t="s">
        <v>78</v>
      </c>
      <c r="IM4"/>
      <c r="IN4"/>
      <c r="IO4"/>
      <c r="IP4"/>
      <c r="IQ4"/>
    </row>
    <row r="5" spans="1:251" s="322" customFormat="1" ht="23.25" customHeight="1">
      <c r="A5" s="331" t="s">
        <v>93</v>
      </c>
      <c r="B5" s="331"/>
      <c r="C5" s="331"/>
      <c r="D5" s="141" t="s">
        <v>94</v>
      </c>
      <c r="E5" s="344" t="s">
        <v>210</v>
      </c>
      <c r="F5" s="332" t="s">
        <v>101</v>
      </c>
      <c r="G5" s="332"/>
      <c r="H5" s="332"/>
      <c r="I5" s="332"/>
      <c r="J5" s="332" t="s">
        <v>102</v>
      </c>
      <c r="K5" s="332"/>
      <c r="L5" s="332"/>
      <c r="M5" s="332"/>
      <c r="N5" s="332"/>
      <c r="O5" s="332"/>
      <c r="P5" s="332"/>
      <c r="Q5" s="332"/>
      <c r="R5" s="141" t="s">
        <v>105</v>
      </c>
      <c r="IM5"/>
      <c r="IN5"/>
      <c r="IO5"/>
      <c r="IP5"/>
      <c r="IQ5"/>
    </row>
    <row r="6" spans="1:251" ht="31.5" customHeight="1">
      <c r="A6" s="141" t="s">
        <v>96</v>
      </c>
      <c r="B6" s="141" t="s">
        <v>97</v>
      </c>
      <c r="C6" s="333" t="s">
        <v>98</v>
      </c>
      <c r="D6" s="141"/>
      <c r="E6" s="345"/>
      <c r="F6" s="141" t="s">
        <v>79</v>
      </c>
      <c r="G6" s="141" t="s">
        <v>106</v>
      </c>
      <c r="H6" s="141" t="s">
        <v>107</v>
      </c>
      <c r="I6" s="141" t="s">
        <v>108</v>
      </c>
      <c r="J6" s="141" t="s">
        <v>79</v>
      </c>
      <c r="K6" s="141" t="s">
        <v>109</v>
      </c>
      <c r="L6" s="141" t="s">
        <v>110</v>
      </c>
      <c r="M6" s="141" t="s">
        <v>111</v>
      </c>
      <c r="N6" s="141" t="s">
        <v>112</v>
      </c>
      <c r="O6" s="141" t="s">
        <v>113</v>
      </c>
      <c r="P6" s="141" t="s">
        <v>114</v>
      </c>
      <c r="Q6" s="141" t="s">
        <v>115</v>
      </c>
      <c r="R6" s="141"/>
      <c r="IM6"/>
      <c r="IN6"/>
      <c r="IO6"/>
      <c r="IP6"/>
      <c r="IQ6"/>
    </row>
    <row r="7" spans="1:251" ht="23.25" customHeight="1">
      <c r="A7" s="141"/>
      <c r="B7" s="141"/>
      <c r="C7" s="333"/>
      <c r="D7" s="141"/>
      <c r="E7" s="346"/>
      <c r="F7" s="141"/>
      <c r="G7" s="141"/>
      <c r="H7" s="141"/>
      <c r="I7" s="141"/>
      <c r="J7" s="141"/>
      <c r="K7" s="141"/>
      <c r="L7" s="141"/>
      <c r="M7" s="141"/>
      <c r="N7" s="141"/>
      <c r="O7" s="141"/>
      <c r="P7" s="141"/>
      <c r="Q7" s="141"/>
      <c r="R7" s="141"/>
      <c r="IM7"/>
      <c r="IN7"/>
      <c r="IO7"/>
      <c r="IP7"/>
      <c r="IQ7"/>
    </row>
    <row r="8" spans="1:18" ht="23.25" customHeight="1">
      <c r="A8" s="141"/>
      <c r="B8" s="141"/>
      <c r="C8" s="333"/>
      <c r="D8" s="141" t="s">
        <v>79</v>
      </c>
      <c r="E8" s="347">
        <f aca="true" t="shared" si="0" ref="E8:K8">E9</f>
        <v>478.24</v>
      </c>
      <c r="F8" s="347">
        <f t="shared" si="0"/>
        <v>392.14000000000004</v>
      </c>
      <c r="G8" s="347">
        <f t="shared" si="0"/>
        <v>329.46000000000004</v>
      </c>
      <c r="H8" s="347">
        <f t="shared" si="0"/>
        <v>62.68</v>
      </c>
      <c r="I8" s="347">
        <f t="shared" si="0"/>
        <v>0</v>
      </c>
      <c r="J8" s="347">
        <f t="shared" si="0"/>
        <v>86.1</v>
      </c>
      <c r="K8" s="347">
        <f t="shared" si="0"/>
        <v>86.1</v>
      </c>
      <c r="L8" s="141"/>
      <c r="M8" s="141"/>
      <c r="N8" s="141"/>
      <c r="O8" s="141"/>
      <c r="P8" s="141"/>
      <c r="Q8" s="141"/>
      <c r="R8" s="141"/>
    </row>
    <row r="9" spans="1:18" ht="23.25" customHeight="1">
      <c r="A9" s="80" t="str">
        <f>'15 一般-工资福利（部门预算）'!A8</f>
        <v>201</v>
      </c>
      <c r="B9" s="80"/>
      <c r="C9" s="80"/>
      <c r="D9" s="80" t="str">
        <f>'15 一般-工资福利（部门预算）'!D8</f>
        <v>一般公共服务支出</v>
      </c>
      <c r="E9" s="347">
        <f>E10</f>
        <v>478.24</v>
      </c>
      <c r="F9" s="347">
        <f aca="true" t="shared" si="1" ref="F9:R9">F10</f>
        <v>392.14000000000004</v>
      </c>
      <c r="G9" s="347">
        <f t="shared" si="1"/>
        <v>329.46000000000004</v>
      </c>
      <c r="H9" s="347">
        <f t="shared" si="1"/>
        <v>62.68</v>
      </c>
      <c r="I9" s="347">
        <f t="shared" si="1"/>
        <v>0</v>
      </c>
      <c r="J9" s="347">
        <f t="shared" si="1"/>
        <v>86.1</v>
      </c>
      <c r="K9" s="347">
        <f t="shared" si="1"/>
        <v>86.1</v>
      </c>
      <c r="L9" s="347">
        <f t="shared" si="1"/>
        <v>0</v>
      </c>
      <c r="M9" s="347">
        <f t="shared" si="1"/>
        <v>0</v>
      </c>
      <c r="N9" s="347">
        <f t="shared" si="1"/>
        <v>0</v>
      </c>
      <c r="O9" s="347">
        <f t="shared" si="1"/>
        <v>0</v>
      </c>
      <c r="P9" s="347">
        <f t="shared" si="1"/>
        <v>0</v>
      </c>
      <c r="Q9" s="347">
        <f t="shared" si="1"/>
        <v>0</v>
      </c>
      <c r="R9" s="347">
        <f t="shared" si="1"/>
        <v>0</v>
      </c>
    </row>
    <row r="10" spans="1:251" s="323" customFormat="1" ht="23.25" customHeight="1">
      <c r="A10" s="80" t="str">
        <f>'15 一般-工资福利（部门预算）'!A9</f>
        <v>201</v>
      </c>
      <c r="B10" s="80" t="str">
        <f>'15 一般-工资福利（部门预算）'!B9</f>
        <v>02</v>
      </c>
      <c r="C10" s="80"/>
      <c r="D10" s="80" t="str">
        <f>'15 一般-工资福利（部门预算）'!D9</f>
        <v>政协事务</v>
      </c>
      <c r="E10" s="347">
        <f>E11+E12</f>
        <v>478.24</v>
      </c>
      <c r="F10" s="347">
        <f aca="true" t="shared" si="2" ref="F10:R10">F11+F12</f>
        <v>392.14000000000004</v>
      </c>
      <c r="G10" s="347">
        <f t="shared" si="2"/>
        <v>329.46000000000004</v>
      </c>
      <c r="H10" s="347">
        <f t="shared" si="2"/>
        <v>62.68</v>
      </c>
      <c r="I10" s="347">
        <f t="shared" si="2"/>
        <v>0</v>
      </c>
      <c r="J10" s="347">
        <f t="shared" si="2"/>
        <v>86.1</v>
      </c>
      <c r="K10" s="347">
        <f t="shared" si="2"/>
        <v>86.1</v>
      </c>
      <c r="L10" s="347">
        <f t="shared" si="2"/>
        <v>0</v>
      </c>
      <c r="M10" s="347">
        <f t="shared" si="2"/>
        <v>0</v>
      </c>
      <c r="N10" s="347">
        <f t="shared" si="2"/>
        <v>0</v>
      </c>
      <c r="O10" s="347">
        <f t="shared" si="2"/>
        <v>0</v>
      </c>
      <c r="P10" s="347">
        <f t="shared" si="2"/>
        <v>0</v>
      </c>
      <c r="Q10" s="347">
        <f t="shared" si="2"/>
        <v>0</v>
      </c>
      <c r="R10" s="347">
        <f t="shared" si="2"/>
        <v>0</v>
      </c>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42"/>
      <c r="DD10" s="342"/>
      <c r="DE10" s="342"/>
      <c r="DF10" s="342"/>
      <c r="DG10" s="342"/>
      <c r="DH10" s="342"/>
      <c r="DI10" s="342"/>
      <c r="DJ10" s="342"/>
      <c r="DK10" s="342"/>
      <c r="DL10" s="342"/>
      <c r="DM10" s="342"/>
      <c r="DN10" s="342"/>
      <c r="DO10" s="342"/>
      <c r="DP10" s="342"/>
      <c r="DQ10" s="342"/>
      <c r="DR10" s="342"/>
      <c r="DS10" s="342"/>
      <c r="DT10" s="342"/>
      <c r="DU10" s="342"/>
      <c r="DV10" s="342"/>
      <c r="DW10" s="342"/>
      <c r="DX10" s="342"/>
      <c r="DY10" s="342"/>
      <c r="DZ10" s="342"/>
      <c r="EA10" s="342"/>
      <c r="EB10" s="342"/>
      <c r="EC10" s="342"/>
      <c r="ED10" s="342"/>
      <c r="EE10" s="342"/>
      <c r="EF10" s="342"/>
      <c r="EG10" s="342"/>
      <c r="EH10" s="342"/>
      <c r="EI10" s="342"/>
      <c r="EJ10" s="342"/>
      <c r="EK10" s="342"/>
      <c r="EL10" s="342"/>
      <c r="EM10" s="342"/>
      <c r="EN10" s="342"/>
      <c r="EO10" s="342"/>
      <c r="EP10" s="342"/>
      <c r="EQ10" s="342"/>
      <c r="ER10" s="342"/>
      <c r="ES10" s="342"/>
      <c r="ET10" s="342"/>
      <c r="EU10" s="342"/>
      <c r="EV10" s="342"/>
      <c r="EW10" s="342"/>
      <c r="EX10" s="342"/>
      <c r="EY10" s="342"/>
      <c r="EZ10" s="342"/>
      <c r="FA10" s="342"/>
      <c r="FB10" s="342"/>
      <c r="FC10" s="342"/>
      <c r="FD10" s="342"/>
      <c r="FE10" s="342"/>
      <c r="FF10" s="342"/>
      <c r="FG10" s="342"/>
      <c r="FH10" s="342"/>
      <c r="FI10" s="342"/>
      <c r="FJ10" s="342"/>
      <c r="FK10" s="342"/>
      <c r="FL10" s="342"/>
      <c r="FM10" s="342"/>
      <c r="FN10" s="342"/>
      <c r="FO10" s="342"/>
      <c r="FP10" s="342"/>
      <c r="FQ10" s="342"/>
      <c r="FR10" s="342"/>
      <c r="FS10" s="342"/>
      <c r="FT10" s="342"/>
      <c r="FU10" s="342"/>
      <c r="FV10" s="342"/>
      <c r="FW10" s="342"/>
      <c r="FX10" s="342"/>
      <c r="FY10" s="342"/>
      <c r="FZ10" s="342"/>
      <c r="GA10" s="342"/>
      <c r="GB10" s="342"/>
      <c r="GC10" s="342"/>
      <c r="GD10" s="342"/>
      <c r="GE10" s="342"/>
      <c r="GF10" s="342"/>
      <c r="GG10" s="342"/>
      <c r="GH10" s="342"/>
      <c r="GI10" s="342"/>
      <c r="GJ10" s="342"/>
      <c r="GK10" s="342"/>
      <c r="GL10" s="342"/>
      <c r="GM10" s="342"/>
      <c r="GN10" s="342"/>
      <c r="GO10" s="342"/>
      <c r="GP10" s="342"/>
      <c r="GQ10" s="342"/>
      <c r="GR10" s="342"/>
      <c r="GS10" s="342"/>
      <c r="GT10" s="342"/>
      <c r="GU10" s="342"/>
      <c r="GV10" s="342"/>
      <c r="GW10" s="342"/>
      <c r="GX10" s="342"/>
      <c r="GY10" s="342"/>
      <c r="GZ10" s="342"/>
      <c r="HA10" s="342"/>
      <c r="HB10" s="342"/>
      <c r="HC10" s="342"/>
      <c r="HD10" s="342"/>
      <c r="HE10" s="342"/>
      <c r="HF10" s="342"/>
      <c r="HG10" s="342"/>
      <c r="HH10" s="342"/>
      <c r="HI10" s="342"/>
      <c r="HJ10" s="342"/>
      <c r="HK10" s="342"/>
      <c r="HL10" s="342"/>
      <c r="HM10" s="342"/>
      <c r="HN10" s="342"/>
      <c r="HO10" s="342"/>
      <c r="HP10" s="342"/>
      <c r="HQ10" s="342"/>
      <c r="HR10" s="342"/>
      <c r="HS10" s="342"/>
      <c r="HT10" s="342"/>
      <c r="HU10" s="342"/>
      <c r="HV10" s="342"/>
      <c r="HW10" s="342"/>
      <c r="HX10" s="342"/>
      <c r="HY10" s="342"/>
      <c r="HZ10" s="342"/>
      <c r="IA10" s="342"/>
      <c r="IB10" s="342"/>
      <c r="IC10" s="342"/>
      <c r="ID10" s="342"/>
      <c r="IE10" s="342"/>
      <c r="IF10" s="342"/>
      <c r="IG10" s="342"/>
      <c r="IH10" s="342"/>
      <c r="II10" s="342"/>
      <c r="IJ10" s="342"/>
      <c r="IK10" s="342"/>
      <c r="IL10" s="342"/>
      <c r="IM10" s="25"/>
      <c r="IN10" s="25"/>
      <c r="IO10" s="25"/>
      <c r="IP10" s="25"/>
      <c r="IQ10" s="25"/>
    </row>
    <row r="11" spans="1:251" ht="29.25" customHeight="1">
      <c r="A11" s="80" t="str">
        <f>'15 一般-工资福利（部门预算）'!A10</f>
        <v>201</v>
      </c>
      <c r="B11" s="80" t="str">
        <f>'15 一般-工资福利（部门预算）'!B10</f>
        <v>02</v>
      </c>
      <c r="C11" s="80" t="str">
        <f>'15 一般-工资福利（部门预算）'!C10</f>
        <v>01</v>
      </c>
      <c r="D11" s="80" t="str">
        <f>'15 一般-工资福利（部门预算）'!D10</f>
        <v>行政运行</v>
      </c>
      <c r="E11" s="348">
        <f>F11+J11+R11</f>
        <v>392.14000000000004</v>
      </c>
      <c r="F11" s="348">
        <f>'14 一般预算基本支出表'!E10</f>
        <v>392.14000000000004</v>
      </c>
      <c r="G11" s="348">
        <f>'14 一般预算基本支出表'!F10</f>
        <v>329.46000000000004</v>
      </c>
      <c r="H11" s="348">
        <f>'14 一般预算基本支出表'!G10</f>
        <v>62.68</v>
      </c>
      <c r="I11" s="348">
        <f>'14 一般预算基本支出表'!H10</f>
        <v>0</v>
      </c>
      <c r="J11" s="353">
        <f>SUM(K11:Q11)</f>
        <v>0</v>
      </c>
      <c r="K11" s="354"/>
      <c r="L11" s="355"/>
      <c r="M11" s="355"/>
      <c r="N11" s="355"/>
      <c r="O11" s="355"/>
      <c r="P11" s="355"/>
      <c r="Q11" s="355"/>
      <c r="R11" s="358"/>
      <c r="IM11"/>
      <c r="IN11"/>
      <c r="IO11"/>
      <c r="IP11"/>
      <c r="IQ11"/>
    </row>
    <row r="12" spans="1:251" ht="18.75" customHeight="1">
      <c r="A12" s="349" t="str">
        <f>MID('21 项目明细表'!A9,1,3)</f>
        <v>201</v>
      </c>
      <c r="B12" s="349" t="str">
        <f>'21 项目明细表'!B9</f>
        <v>02</v>
      </c>
      <c r="C12" s="349" t="str">
        <f>'21 项目明细表'!C9</f>
        <v>04</v>
      </c>
      <c r="D12" s="350" t="str">
        <f>'21 项目明细表'!D9</f>
        <v>政协会议</v>
      </c>
      <c r="E12" s="351">
        <f>J12</f>
        <v>86.1</v>
      </c>
      <c r="F12" s="352"/>
      <c r="G12" s="351"/>
      <c r="H12" s="351"/>
      <c r="I12" s="351"/>
      <c r="J12" s="351">
        <f>SUM(K12:Q12)</f>
        <v>86.1</v>
      </c>
      <c r="K12" s="351">
        <f>'21 项目明细表'!G9</f>
        <v>86.1</v>
      </c>
      <c r="L12" s="356"/>
      <c r="M12" s="350"/>
      <c r="N12" s="350"/>
      <c r="O12" s="350"/>
      <c r="P12" s="350"/>
      <c r="Q12" s="350"/>
      <c r="R12" s="359"/>
      <c r="IM12"/>
      <c r="IN12"/>
      <c r="IO12"/>
      <c r="IP12"/>
      <c r="IQ12"/>
    </row>
    <row r="13" spans="1:251" ht="18.75" customHeight="1">
      <c r="A13" s="338"/>
      <c r="B13" s="338"/>
      <c r="C13" s="339"/>
      <c r="D13" s="340"/>
      <c r="E13" s="341"/>
      <c r="G13" s="341"/>
      <c r="H13" s="341"/>
      <c r="I13" s="341"/>
      <c r="J13" s="341"/>
      <c r="K13" s="341"/>
      <c r="L13" s="341"/>
      <c r="M13" s="342"/>
      <c r="N13" s="342"/>
      <c r="O13" s="342"/>
      <c r="P13" s="342"/>
      <c r="Q13" s="342"/>
      <c r="R13" s="360"/>
      <c r="IM13"/>
      <c r="IN13"/>
      <c r="IO13"/>
      <c r="IP13"/>
      <c r="IQ13"/>
    </row>
    <row r="14" spans="3:251" ht="18.75" customHeight="1">
      <c r="C14" s="339"/>
      <c r="D14" s="340"/>
      <c r="E14" s="341"/>
      <c r="G14" s="341"/>
      <c r="H14" s="341"/>
      <c r="I14" s="341"/>
      <c r="J14" s="341"/>
      <c r="K14" s="341"/>
      <c r="L14" s="341"/>
      <c r="M14" s="342"/>
      <c r="N14" s="342"/>
      <c r="O14" s="342"/>
      <c r="P14" s="342"/>
      <c r="Q14" s="342"/>
      <c r="R14" s="360"/>
      <c r="IM14"/>
      <c r="IN14"/>
      <c r="IO14"/>
      <c r="IP14"/>
      <c r="IQ14"/>
    </row>
    <row r="15" spans="4:251" ht="18.75" customHeight="1">
      <c r="D15" s="340"/>
      <c r="E15" s="341"/>
      <c r="G15" s="341"/>
      <c r="H15" s="341"/>
      <c r="I15" s="341"/>
      <c r="J15" s="341"/>
      <c r="K15" s="341"/>
      <c r="L15" s="341"/>
      <c r="M15" s="342"/>
      <c r="N15" s="342"/>
      <c r="O15" s="342"/>
      <c r="P15" s="342"/>
      <c r="Q15" s="342"/>
      <c r="IM15"/>
      <c r="IN15"/>
      <c r="IO15"/>
      <c r="IP15"/>
      <c r="IQ15"/>
    </row>
    <row r="16" spans="4:251" ht="18.75" customHeight="1">
      <c r="D16" s="340"/>
      <c r="G16" s="341"/>
      <c r="H16" s="341"/>
      <c r="I16" s="341"/>
      <c r="J16" s="341"/>
      <c r="K16" s="341"/>
      <c r="L16" s="341"/>
      <c r="M16" s="342"/>
      <c r="N16" s="342"/>
      <c r="O16" s="342"/>
      <c r="P16" s="342"/>
      <c r="Q16" s="342"/>
      <c r="IM16"/>
      <c r="IN16"/>
      <c r="IO16"/>
      <c r="IP16"/>
      <c r="IQ16"/>
    </row>
    <row r="17" spans="7:251" ht="18.75" customHeight="1">
      <c r="G17" s="341"/>
      <c r="H17" s="341"/>
      <c r="I17" s="341"/>
      <c r="J17" s="341"/>
      <c r="L17" s="341"/>
      <c r="M17" s="342"/>
      <c r="N17" s="342"/>
      <c r="O17" s="342"/>
      <c r="P17" s="342"/>
      <c r="Q17" s="342"/>
      <c r="IM17"/>
      <c r="IN17"/>
      <c r="IO17"/>
      <c r="IP17"/>
      <c r="IQ17"/>
    </row>
    <row r="18" spans="7:251" ht="18.75" customHeight="1">
      <c r="G18" s="341"/>
      <c r="H18" s="341"/>
      <c r="J18" s="341"/>
      <c r="L18" s="341"/>
      <c r="M18" s="342"/>
      <c r="N18" s="342"/>
      <c r="P18" s="342"/>
      <c r="Q18" s="342"/>
      <c r="IM18"/>
      <c r="IN18"/>
      <c r="IO18"/>
      <c r="IP18"/>
      <c r="IQ18"/>
    </row>
    <row r="19" spans="7:251" ht="18.75" customHeight="1">
      <c r="G19" s="341"/>
      <c r="H19" s="341"/>
      <c r="J19" s="341"/>
      <c r="M19" s="342"/>
      <c r="N19" s="342"/>
      <c r="P19" s="342"/>
      <c r="Q19" s="342"/>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row r="20" spans="1:18" ht="18.75" customHeight="1">
      <c r="A20"/>
      <c r="B20"/>
      <c r="C20"/>
      <c r="D20"/>
      <c r="E20"/>
      <c r="F20"/>
      <c r="G20"/>
      <c r="H20"/>
      <c r="I20"/>
      <c r="J20"/>
      <c r="K20"/>
      <c r="L20"/>
      <c r="M20"/>
      <c r="N20"/>
      <c r="O20"/>
      <c r="P20" s="342"/>
      <c r="Q20" s="342"/>
      <c r="R20"/>
    </row>
  </sheetData>
  <sheetProtection formatCells="0" formatColumns="0" formatRows="0"/>
  <mergeCells count="19">
    <mergeCell ref="A3:R3"/>
    <mergeCell ref="A6:A7"/>
    <mergeCell ref="B6:B7"/>
    <mergeCell ref="C6:C7"/>
    <mergeCell ref="D5:D7"/>
    <mergeCell ref="E5:E7"/>
    <mergeCell ref="F6:F7"/>
    <mergeCell ref="G6:G7"/>
    <mergeCell ref="H6:H7"/>
    <mergeCell ref="I6:I7"/>
    <mergeCell ref="J6:J7"/>
    <mergeCell ref="K6:K7"/>
    <mergeCell ref="L6:L7"/>
    <mergeCell ref="M6:M7"/>
    <mergeCell ref="N6:N7"/>
    <mergeCell ref="O6:O7"/>
    <mergeCell ref="P6:P7"/>
    <mergeCell ref="Q6:Q7"/>
    <mergeCell ref="R5:R7"/>
  </mergeCells>
  <printOptions horizontalCentered="1"/>
  <pageMargins left="0.75" right="0.75" top="0.7900000000000001" bottom="0.7900000000000001" header="0.39" footer="0.39"/>
  <pageSetup fitToHeight="1" fitToWidth="1" horizontalDpi="1200" verticalDpi="1200" orientation="landscape" paperSize="9" scale="72"/>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tabColor theme="0"/>
    <pageSetUpPr fitToPage="1"/>
  </sheetPr>
  <dimension ref="A1:IG18"/>
  <sheetViews>
    <sheetView showGridLines="0" showZeros="0" workbookViewId="0" topLeftCell="A1">
      <selection activeCell="A3" sqref="A3:D3"/>
    </sheetView>
  </sheetViews>
  <sheetFormatPr defaultColWidth="6.875" defaultRowHeight="18.75" customHeight="1"/>
  <cols>
    <col min="1" max="2" width="5.375" style="324" customWidth="1"/>
    <col min="3" max="3" width="5.375" style="325" customWidth="1"/>
    <col min="4" max="4" width="24.125" style="326" customWidth="1"/>
    <col min="5" max="7" width="8.625" style="327" customWidth="1"/>
    <col min="8" max="8" width="11.75390625" style="327" customWidth="1"/>
    <col min="9" max="236" width="8.00390625" style="328" customWidth="1"/>
    <col min="237" max="241" width="6.875" style="329" customWidth="1"/>
    <col min="242" max="16384" width="6.875" style="329" customWidth="1"/>
  </cols>
  <sheetData>
    <row r="1" spans="1:241" ht="23.25" customHeight="1">
      <c r="A1" s="163"/>
      <c r="B1" s="163"/>
      <c r="C1" s="163"/>
      <c r="D1" s="163"/>
      <c r="E1" s="163"/>
      <c r="F1" s="163"/>
      <c r="G1" s="163"/>
      <c r="H1" s="163" t="s">
        <v>211</v>
      </c>
      <c r="IC1"/>
      <c r="ID1"/>
      <c r="IE1"/>
      <c r="IF1"/>
      <c r="IG1"/>
    </row>
    <row r="2" spans="1:241" ht="23.25" customHeight="1">
      <c r="A2" s="330" t="s">
        <v>212</v>
      </c>
      <c r="B2" s="330"/>
      <c r="C2" s="330"/>
      <c r="D2" s="330"/>
      <c r="E2" s="330"/>
      <c r="F2" s="330"/>
      <c r="G2" s="330"/>
      <c r="H2" s="330"/>
      <c r="IC2"/>
      <c r="ID2"/>
      <c r="IE2"/>
      <c r="IF2"/>
      <c r="IG2"/>
    </row>
    <row r="3" spans="1:241" s="322" customFormat="1" ht="23.25" customHeight="1">
      <c r="A3" s="161" t="s">
        <v>2</v>
      </c>
      <c r="B3" s="161"/>
      <c r="C3" s="162"/>
      <c r="D3" s="163"/>
      <c r="E3" s="163"/>
      <c r="F3" s="163"/>
      <c r="G3" s="163"/>
      <c r="H3" s="163" t="s">
        <v>78</v>
      </c>
      <c r="IC3"/>
      <c r="ID3"/>
      <c r="IE3"/>
      <c r="IF3"/>
      <c r="IG3"/>
    </row>
    <row r="4" spans="1:241" s="322" customFormat="1" ht="23.25" customHeight="1">
      <c r="A4" s="331" t="s">
        <v>93</v>
      </c>
      <c r="B4" s="331"/>
      <c r="C4" s="331"/>
      <c r="D4" s="141" t="s">
        <v>94</v>
      </c>
      <c r="E4" s="332" t="s">
        <v>101</v>
      </c>
      <c r="F4" s="332"/>
      <c r="G4" s="332"/>
      <c r="H4" s="332"/>
      <c r="IC4"/>
      <c r="ID4"/>
      <c r="IE4"/>
      <c r="IF4"/>
      <c r="IG4"/>
    </row>
    <row r="5" spans="1:241" s="322" customFormat="1" ht="23.25" customHeight="1">
      <c r="A5" s="141" t="s">
        <v>96</v>
      </c>
      <c r="B5" s="141" t="s">
        <v>97</v>
      </c>
      <c r="C5" s="333" t="s">
        <v>98</v>
      </c>
      <c r="D5" s="141"/>
      <c r="E5" s="141" t="s">
        <v>79</v>
      </c>
      <c r="F5" s="141" t="s">
        <v>106</v>
      </c>
      <c r="G5" s="141" t="s">
        <v>107</v>
      </c>
      <c r="H5" s="141" t="s">
        <v>108</v>
      </c>
      <c r="IC5"/>
      <c r="ID5"/>
      <c r="IE5"/>
      <c r="IF5"/>
      <c r="IG5"/>
    </row>
    <row r="6" spans="1:241" ht="31.5" customHeight="1">
      <c r="A6" s="141"/>
      <c r="B6" s="141"/>
      <c r="C6" s="333"/>
      <c r="D6" s="141"/>
      <c r="E6" s="141"/>
      <c r="F6" s="141"/>
      <c r="G6" s="141"/>
      <c r="H6" s="141"/>
      <c r="IC6"/>
      <c r="ID6"/>
      <c r="IE6"/>
      <c r="IF6"/>
      <c r="IG6"/>
    </row>
    <row r="7" spans="1:8" ht="24" customHeight="1">
      <c r="A7" s="141"/>
      <c r="B7" s="141"/>
      <c r="C7" s="333"/>
      <c r="D7" s="141" t="s">
        <v>79</v>
      </c>
      <c r="E7" s="334">
        <f aca="true" t="shared" si="0" ref="E7:G7">E8</f>
        <v>392.14000000000004</v>
      </c>
      <c r="F7" s="334">
        <f t="shared" si="0"/>
        <v>329.46000000000004</v>
      </c>
      <c r="G7" s="334">
        <f t="shared" si="0"/>
        <v>62.68</v>
      </c>
      <c r="H7" s="141"/>
    </row>
    <row r="8" spans="1:8" ht="23.25" customHeight="1">
      <c r="A8" s="80" t="str">
        <f>'15 一般-工资福利（部门预算）'!A8</f>
        <v>201</v>
      </c>
      <c r="B8" s="80"/>
      <c r="C8" s="80"/>
      <c r="D8" s="80" t="str">
        <f>'15 一般-工资福利（部门预算）'!D8</f>
        <v>一般公共服务支出</v>
      </c>
      <c r="E8" s="334">
        <f>E9</f>
        <v>392.14000000000004</v>
      </c>
      <c r="F8" s="334">
        <f aca="true" t="shared" si="1" ref="F8:H9">F9</f>
        <v>329.46000000000004</v>
      </c>
      <c r="G8" s="334">
        <f t="shared" si="1"/>
        <v>62.68</v>
      </c>
      <c r="H8" s="335">
        <f t="shared" si="1"/>
        <v>0</v>
      </c>
    </row>
    <row r="9" spans="1:8" ht="23.25" customHeight="1">
      <c r="A9" s="80" t="str">
        <f>'15 一般-工资福利（部门预算）'!A9</f>
        <v>201</v>
      </c>
      <c r="B9" s="80" t="str">
        <f>'15 一般-工资福利（部门预算）'!B9</f>
        <v>02</v>
      </c>
      <c r="C9" s="80"/>
      <c r="D9" s="80" t="str">
        <f>'15 一般-工资福利（部门预算）'!D9</f>
        <v>政协事务</v>
      </c>
      <c r="E9" s="334">
        <f>E10</f>
        <v>392.14000000000004</v>
      </c>
      <c r="F9" s="334">
        <f t="shared" si="1"/>
        <v>329.46000000000004</v>
      </c>
      <c r="G9" s="334">
        <f t="shared" si="1"/>
        <v>62.68</v>
      </c>
      <c r="H9" s="335">
        <f t="shared" si="1"/>
        <v>0</v>
      </c>
    </row>
    <row r="10" spans="1:241" s="323" customFormat="1" ht="23.25" customHeight="1">
      <c r="A10" s="80" t="str">
        <f>'15 一般-工资福利（部门预算）'!A10</f>
        <v>201</v>
      </c>
      <c r="B10" s="80" t="str">
        <f>'15 一般-工资福利（部门预算）'!B10</f>
        <v>02</v>
      </c>
      <c r="C10" s="80" t="str">
        <f>'15 一般-工资福利（部门预算）'!C10</f>
        <v>01</v>
      </c>
      <c r="D10" s="80" t="str">
        <f>'15 一般-工资福利（部门预算）'!D10</f>
        <v>行政运行</v>
      </c>
      <c r="E10" s="336">
        <f>SUM(F10:H10)</f>
        <v>392.14000000000004</v>
      </c>
      <c r="F10" s="336">
        <f>'15 一般-工资福利（部门预算）'!E10</f>
        <v>329.46000000000004</v>
      </c>
      <c r="G10" s="336">
        <f>'17一般-商品和服务（部门预算）'!E10</f>
        <v>62.68</v>
      </c>
      <c r="H10" s="337">
        <f>'19 一般-个人和家庭（部门预算）'!E7</f>
        <v>0</v>
      </c>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42"/>
      <c r="DD10" s="342"/>
      <c r="DE10" s="342"/>
      <c r="DF10" s="342"/>
      <c r="DG10" s="342"/>
      <c r="DH10" s="342"/>
      <c r="DI10" s="342"/>
      <c r="DJ10" s="342"/>
      <c r="DK10" s="342"/>
      <c r="DL10" s="342"/>
      <c r="DM10" s="342"/>
      <c r="DN10" s="342"/>
      <c r="DO10" s="342"/>
      <c r="DP10" s="342"/>
      <c r="DQ10" s="342"/>
      <c r="DR10" s="342"/>
      <c r="DS10" s="342"/>
      <c r="DT10" s="342"/>
      <c r="DU10" s="342"/>
      <c r="DV10" s="342"/>
      <c r="DW10" s="342"/>
      <c r="DX10" s="342"/>
      <c r="DY10" s="342"/>
      <c r="DZ10" s="342"/>
      <c r="EA10" s="342"/>
      <c r="EB10" s="342"/>
      <c r="EC10" s="342"/>
      <c r="ED10" s="342"/>
      <c r="EE10" s="342"/>
      <c r="EF10" s="342"/>
      <c r="EG10" s="342"/>
      <c r="EH10" s="342"/>
      <c r="EI10" s="342"/>
      <c r="EJ10" s="342"/>
      <c r="EK10" s="342"/>
      <c r="EL10" s="342"/>
      <c r="EM10" s="342"/>
      <c r="EN10" s="342"/>
      <c r="EO10" s="342"/>
      <c r="EP10" s="342"/>
      <c r="EQ10" s="342"/>
      <c r="ER10" s="342"/>
      <c r="ES10" s="342"/>
      <c r="ET10" s="342"/>
      <c r="EU10" s="342"/>
      <c r="EV10" s="342"/>
      <c r="EW10" s="342"/>
      <c r="EX10" s="342"/>
      <c r="EY10" s="342"/>
      <c r="EZ10" s="342"/>
      <c r="FA10" s="342"/>
      <c r="FB10" s="342"/>
      <c r="FC10" s="342"/>
      <c r="FD10" s="342"/>
      <c r="FE10" s="342"/>
      <c r="FF10" s="342"/>
      <c r="FG10" s="342"/>
      <c r="FH10" s="342"/>
      <c r="FI10" s="342"/>
      <c r="FJ10" s="342"/>
      <c r="FK10" s="342"/>
      <c r="FL10" s="342"/>
      <c r="FM10" s="342"/>
      <c r="FN10" s="342"/>
      <c r="FO10" s="342"/>
      <c r="FP10" s="342"/>
      <c r="FQ10" s="342"/>
      <c r="FR10" s="342"/>
      <c r="FS10" s="342"/>
      <c r="FT10" s="342"/>
      <c r="FU10" s="342"/>
      <c r="FV10" s="342"/>
      <c r="FW10" s="342"/>
      <c r="FX10" s="342"/>
      <c r="FY10" s="342"/>
      <c r="FZ10" s="342"/>
      <c r="GA10" s="342"/>
      <c r="GB10" s="342"/>
      <c r="GC10" s="342"/>
      <c r="GD10" s="342"/>
      <c r="GE10" s="342"/>
      <c r="GF10" s="342"/>
      <c r="GG10" s="342"/>
      <c r="GH10" s="342"/>
      <c r="GI10" s="342"/>
      <c r="GJ10" s="342"/>
      <c r="GK10" s="342"/>
      <c r="GL10" s="342"/>
      <c r="GM10" s="342"/>
      <c r="GN10" s="342"/>
      <c r="GO10" s="342"/>
      <c r="GP10" s="342"/>
      <c r="GQ10" s="342"/>
      <c r="GR10" s="342"/>
      <c r="GS10" s="342"/>
      <c r="GT10" s="342"/>
      <c r="GU10" s="342"/>
      <c r="GV10" s="342"/>
      <c r="GW10" s="342"/>
      <c r="GX10" s="342"/>
      <c r="GY10" s="342"/>
      <c r="GZ10" s="342"/>
      <c r="HA10" s="342"/>
      <c r="HB10" s="342"/>
      <c r="HC10" s="342"/>
      <c r="HD10" s="342"/>
      <c r="HE10" s="342"/>
      <c r="HF10" s="342"/>
      <c r="HG10" s="342"/>
      <c r="HH10" s="342"/>
      <c r="HI10" s="342"/>
      <c r="HJ10" s="342"/>
      <c r="HK10" s="342"/>
      <c r="HL10" s="342"/>
      <c r="HM10" s="342"/>
      <c r="HN10" s="342"/>
      <c r="HO10" s="342"/>
      <c r="HP10" s="342"/>
      <c r="HQ10" s="342"/>
      <c r="HR10" s="342"/>
      <c r="HS10" s="342"/>
      <c r="HT10" s="342"/>
      <c r="HU10" s="342"/>
      <c r="HV10" s="342"/>
      <c r="HW10" s="342"/>
      <c r="HX10" s="342"/>
      <c r="HY10" s="342"/>
      <c r="HZ10" s="342"/>
      <c r="IA10" s="342"/>
      <c r="IB10" s="342"/>
      <c r="IC10" s="25"/>
      <c r="ID10" s="25"/>
      <c r="IE10" s="25"/>
      <c r="IF10" s="25"/>
      <c r="IG10" s="25"/>
    </row>
    <row r="11" spans="1:241" ht="29.25" customHeight="1">
      <c r="A11" s="338"/>
      <c r="B11" s="338"/>
      <c r="C11" s="339"/>
      <c r="D11" s="340"/>
      <c r="F11" s="341"/>
      <c r="G11" s="341"/>
      <c r="H11" s="341"/>
      <c r="IC11"/>
      <c r="ID11"/>
      <c r="IE11"/>
      <c r="IF11"/>
      <c r="IG11"/>
    </row>
    <row r="12" spans="1:241" ht="18.75" customHeight="1">
      <c r="A12" s="338"/>
      <c r="B12" s="338"/>
      <c r="C12" s="339"/>
      <c r="D12" s="340"/>
      <c r="F12" s="341"/>
      <c r="G12" s="341"/>
      <c r="H12" s="341"/>
      <c r="IC12"/>
      <c r="ID12"/>
      <c r="IE12"/>
      <c r="IF12"/>
      <c r="IG12"/>
    </row>
    <row r="13" spans="3:241" ht="18.75" customHeight="1">
      <c r="C13" s="339"/>
      <c r="D13" s="340"/>
      <c r="F13" s="341"/>
      <c r="G13" s="341"/>
      <c r="H13" s="341"/>
      <c r="IC13"/>
      <c r="ID13"/>
      <c r="IE13"/>
      <c r="IF13"/>
      <c r="IG13"/>
    </row>
    <row r="14" spans="4:241" ht="18.75" customHeight="1">
      <c r="D14" s="340"/>
      <c r="F14" s="341"/>
      <c r="G14" s="341"/>
      <c r="H14" s="341"/>
      <c r="IC14"/>
      <c r="ID14"/>
      <c r="IE14"/>
      <c r="IF14"/>
      <c r="IG14"/>
    </row>
    <row r="15" spans="4:241" ht="18.75" customHeight="1">
      <c r="D15" s="340"/>
      <c r="F15" s="341"/>
      <c r="G15" s="341"/>
      <c r="H15" s="341"/>
      <c r="IC15"/>
      <c r="ID15"/>
      <c r="IE15"/>
      <c r="IF15"/>
      <c r="IG15"/>
    </row>
    <row r="16" spans="6:241" ht="18.75" customHeight="1">
      <c r="F16" s="341"/>
      <c r="G16" s="341"/>
      <c r="H16" s="341"/>
      <c r="IC16"/>
      <c r="ID16"/>
      <c r="IE16"/>
      <c r="IF16"/>
      <c r="IG16"/>
    </row>
    <row r="17" spans="6:241" ht="18.75" customHeight="1">
      <c r="F17" s="341"/>
      <c r="G17" s="341"/>
      <c r="IC17"/>
      <c r="ID17"/>
      <c r="IE17"/>
      <c r="IF17"/>
      <c r="IG17"/>
    </row>
    <row r="18" spans="6:241" ht="18.75" customHeight="1">
      <c r="F18" s="341"/>
      <c r="G18" s="341"/>
      <c r="IC18"/>
      <c r="ID18"/>
      <c r="IE18"/>
      <c r="IF18"/>
      <c r="IG18"/>
    </row>
  </sheetData>
  <sheetProtection formatCells="0" formatColumns="0" formatRows="0"/>
  <mergeCells count="9">
    <mergeCell ref="A2:H2"/>
    <mergeCell ref="A5:A6"/>
    <mergeCell ref="B5:B6"/>
    <mergeCell ref="C5:C6"/>
    <mergeCell ref="D4:D6"/>
    <mergeCell ref="E5:E6"/>
    <mergeCell ref="F5:F6"/>
    <mergeCell ref="G5:G6"/>
    <mergeCell ref="H5:H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U18"/>
  <sheetViews>
    <sheetView showGridLines="0" showZeros="0" workbookViewId="0" topLeftCell="A1">
      <selection activeCell="A3" sqref="A3:F3"/>
    </sheetView>
  </sheetViews>
  <sheetFormatPr defaultColWidth="6.75390625" defaultRowHeight="22.5" customHeight="1"/>
  <cols>
    <col min="1" max="3" width="3.625" style="294" customWidth="1"/>
    <col min="4" max="4" width="19.50390625" style="294" customWidth="1"/>
    <col min="5" max="5" width="9.00390625" style="294" customWidth="1"/>
    <col min="6" max="6" width="8.50390625" style="294" customWidth="1"/>
    <col min="7" max="11" width="7.50390625" style="294" customWidth="1"/>
    <col min="12" max="12" width="7.50390625" style="295" customWidth="1"/>
    <col min="13" max="13" width="8.50390625" style="294" customWidth="1"/>
    <col min="14" max="22" width="7.50390625" style="294" customWidth="1"/>
    <col min="23" max="23" width="8.125" style="294" customWidth="1"/>
    <col min="24" max="26" width="7.50390625" style="294" customWidth="1"/>
    <col min="27" max="16384" width="6.75390625" style="294" customWidth="1"/>
  </cols>
  <sheetData>
    <row r="1" spans="2:27" ht="22.5" customHeight="1">
      <c r="B1" s="296"/>
      <c r="C1" s="296"/>
      <c r="D1" s="296"/>
      <c r="E1" s="296"/>
      <c r="F1" s="296"/>
      <c r="G1" s="296"/>
      <c r="H1" s="296"/>
      <c r="I1" s="296"/>
      <c r="J1" s="296"/>
      <c r="K1" s="296"/>
      <c r="M1" s="296"/>
      <c r="N1" s="296"/>
      <c r="O1" s="296"/>
      <c r="P1" s="296"/>
      <c r="Q1" s="296"/>
      <c r="R1" s="296"/>
      <c r="S1" s="296"/>
      <c r="T1" s="296"/>
      <c r="U1" s="296"/>
      <c r="V1" s="296"/>
      <c r="Z1" s="317" t="s">
        <v>213</v>
      </c>
      <c r="AA1" s="318"/>
    </row>
    <row r="2" spans="1:26" ht="22.5" customHeight="1">
      <c r="A2" s="297" t="s">
        <v>214</v>
      </c>
      <c r="B2" s="297"/>
      <c r="C2" s="297"/>
      <c r="D2" s="297"/>
      <c r="E2" s="297"/>
      <c r="F2" s="297"/>
      <c r="G2" s="297"/>
      <c r="H2" s="297"/>
      <c r="I2" s="297"/>
      <c r="J2" s="297"/>
      <c r="K2" s="297"/>
      <c r="L2" s="297"/>
      <c r="M2" s="297"/>
      <c r="N2" s="297"/>
      <c r="O2" s="297"/>
      <c r="P2" s="297"/>
      <c r="Q2" s="297"/>
      <c r="R2" s="297"/>
      <c r="S2" s="297"/>
      <c r="T2" s="297"/>
      <c r="U2" s="297"/>
      <c r="V2" s="297"/>
      <c r="W2" s="297"/>
      <c r="X2" s="297"/>
      <c r="Y2" s="297"/>
      <c r="Z2" s="297"/>
    </row>
    <row r="3" spans="1:27" ht="22.5" customHeight="1">
      <c r="A3" s="161" t="s">
        <v>2</v>
      </c>
      <c r="B3" s="161"/>
      <c r="C3" s="162"/>
      <c r="D3" s="163"/>
      <c r="E3" s="164"/>
      <c r="F3" s="164"/>
      <c r="G3" s="164"/>
      <c r="H3" s="164"/>
      <c r="I3" s="164"/>
      <c r="J3" s="164"/>
      <c r="K3" s="164"/>
      <c r="M3" s="164"/>
      <c r="N3" s="164"/>
      <c r="O3" s="164"/>
      <c r="P3" s="164"/>
      <c r="Q3" s="164"/>
      <c r="R3" s="164"/>
      <c r="S3" s="164"/>
      <c r="T3" s="164"/>
      <c r="U3" s="164"/>
      <c r="V3" s="164"/>
      <c r="Y3" s="319" t="s">
        <v>78</v>
      </c>
      <c r="Z3" s="319"/>
      <c r="AA3" s="320"/>
    </row>
    <row r="4" spans="1:26" ht="27" customHeight="1">
      <c r="A4" s="298" t="s">
        <v>93</v>
      </c>
      <c r="B4" s="298"/>
      <c r="C4" s="298"/>
      <c r="D4" s="299" t="s">
        <v>94</v>
      </c>
      <c r="E4" s="299" t="s">
        <v>95</v>
      </c>
      <c r="F4" s="300" t="s">
        <v>130</v>
      </c>
      <c r="G4" s="300"/>
      <c r="H4" s="300"/>
      <c r="I4" s="300"/>
      <c r="J4" s="300"/>
      <c r="K4" s="300"/>
      <c r="L4" s="300"/>
      <c r="M4" s="300"/>
      <c r="N4" s="300" t="s">
        <v>131</v>
      </c>
      <c r="O4" s="300"/>
      <c r="P4" s="300"/>
      <c r="Q4" s="300"/>
      <c r="R4" s="300"/>
      <c r="S4" s="300"/>
      <c r="T4" s="300"/>
      <c r="U4" s="300"/>
      <c r="V4" s="313" t="s">
        <v>132</v>
      </c>
      <c r="W4" s="299" t="s">
        <v>133</v>
      </c>
      <c r="X4" s="299"/>
      <c r="Y4" s="299"/>
      <c r="Z4" s="299"/>
    </row>
    <row r="5" spans="1:26" ht="27" customHeight="1">
      <c r="A5" s="299" t="s">
        <v>96</v>
      </c>
      <c r="B5" s="299" t="s">
        <v>97</v>
      </c>
      <c r="C5" s="299" t="s">
        <v>98</v>
      </c>
      <c r="D5" s="299"/>
      <c r="E5" s="299"/>
      <c r="F5" s="299" t="s">
        <v>79</v>
      </c>
      <c r="G5" s="299" t="s">
        <v>134</v>
      </c>
      <c r="H5" s="299" t="s">
        <v>135</v>
      </c>
      <c r="I5" s="299" t="s">
        <v>136</v>
      </c>
      <c r="J5" s="299" t="s">
        <v>137</v>
      </c>
      <c r="K5" s="310" t="s">
        <v>138</v>
      </c>
      <c r="L5" s="299" t="s">
        <v>139</v>
      </c>
      <c r="M5" s="299" t="s">
        <v>140</v>
      </c>
      <c r="N5" s="299" t="s">
        <v>79</v>
      </c>
      <c r="O5" s="299" t="s">
        <v>141</v>
      </c>
      <c r="P5" s="299" t="s">
        <v>142</v>
      </c>
      <c r="Q5" s="299" t="s">
        <v>143</v>
      </c>
      <c r="R5" s="310" t="s">
        <v>144</v>
      </c>
      <c r="S5" s="299" t="s">
        <v>145</v>
      </c>
      <c r="T5" s="299" t="s">
        <v>146</v>
      </c>
      <c r="U5" s="299" t="s">
        <v>147</v>
      </c>
      <c r="V5" s="314"/>
      <c r="W5" s="299" t="s">
        <v>79</v>
      </c>
      <c r="X5" s="299" t="s">
        <v>148</v>
      </c>
      <c r="Y5" s="299" t="s">
        <v>149</v>
      </c>
      <c r="Z5" s="299" t="s">
        <v>133</v>
      </c>
    </row>
    <row r="6" spans="1:26" ht="27" customHeight="1">
      <c r="A6" s="299"/>
      <c r="B6" s="299"/>
      <c r="C6" s="299"/>
      <c r="D6" s="299"/>
      <c r="E6" s="299"/>
      <c r="F6" s="299"/>
      <c r="G6" s="299"/>
      <c r="H6" s="299"/>
      <c r="I6" s="299"/>
      <c r="J6" s="299"/>
      <c r="K6" s="310"/>
      <c r="L6" s="299"/>
      <c r="M6" s="299"/>
      <c r="N6" s="299"/>
      <c r="O6" s="299"/>
      <c r="P6" s="299"/>
      <c r="Q6" s="299"/>
      <c r="R6" s="310"/>
      <c r="S6" s="299"/>
      <c r="T6" s="299"/>
      <c r="U6" s="299"/>
      <c r="V6" s="315"/>
      <c r="W6" s="299"/>
      <c r="X6" s="299"/>
      <c r="Y6" s="299"/>
      <c r="Z6" s="299"/>
    </row>
    <row r="7" spans="1:26" ht="21" customHeight="1">
      <c r="A7" s="299"/>
      <c r="B7" s="299"/>
      <c r="C7" s="299"/>
      <c r="D7" s="299" t="s">
        <v>79</v>
      </c>
      <c r="E7" s="301">
        <f>F7+N7+V7+W7</f>
        <v>329.46000000000004</v>
      </c>
      <c r="F7" s="301">
        <f>SUM(G7:M7)</f>
        <v>240.83999999999997</v>
      </c>
      <c r="G7" s="302">
        <f aca="true" t="shared" si="0" ref="G7:M7">G8</f>
        <v>136.32</v>
      </c>
      <c r="H7" s="302">
        <f t="shared" si="0"/>
        <v>0</v>
      </c>
      <c r="I7" s="302">
        <f t="shared" si="0"/>
        <v>69.72</v>
      </c>
      <c r="J7" s="302">
        <f t="shared" si="0"/>
        <v>0</v>
      </c>
      <c r="K7" s="302">
        <f t="shared" si="0"/>
        <v>0</v>
      </c>
      <c r="L7" s="302">
        <f t="shared" si="0"/>
        <v>34.8</v>
      </c>
      <c r="M7" s="302">
        <f t="shared" si="0"/>
        <v>0</v>
      </c>
      <c r="N7" s="301">
        <f>SUM(O7:U7)</f>
        <v>52.54</v>
      </c>
      <c r="O7" s="302">
        <f aca="true" t="shared" si="1" ref="O7:S7">O8</f>
        <v>34.31</v>
      </c>
      <c r="P7" s="302">
        <f t="shared" si="1"/>
        <v>16.08</v>
      </c>
      <c r="Q7" s="302">
        <f t="shared" si="1"/>
        <v>0</v>
      </c>
      <c r="R7" s="302">
        <f t="shared" si="1"/>
        <v>0</v>
      </c>
      <c r="S7" s="302">
        <f t="shared" si="1"/>
        <v>2.15</v>
      </c>
      <c r="T7" s="299"/>
      <c r="U7" s="299"/>
      <c r="V7" s="302">
        <f aca="true" t="shared" si="2" ref="V7:Z7">V8</f>
        <v>24.72</v>
      </c>
      <c r="W7" s="302">
        <f t="shared" si="2"/>
        <v>11.36</v>
      </c>
      <c r="X7" s="302">
        <f t="shared" si="2"/>
        <v>0</v>
      </c>
      <c r="Y7" s="302">
        <f t="shared" si="2"/>
        <v>0</v>
      </c>
      <c r="Z7" s="302">
        <f t="shared" si="2"/>
        <v>11.36</v>
      </c>
    </row>
    <row r="8" spans="1:26" ht="22.5" customHeight="1">
      <c r="A8" s="303" t="s">
        <v>215</v>
      </c>
      <c r="B8" s="303"/>
      <c r="C8" s="303"/>
      <c r="D8" s="303" t="s">
        <v>216</v>
      </c>
      <c r="E8" s="301">
        <f>F8+N8+V8+W8</f>
        <v>329.46000000000004</v>
      </c>
      <c r="F8" s="301">
        <f>SUM(G8:M8)</f>
        <v>240.83999999999997</v>
      </c>
      <c r="G8" s="302">
        <f>G9</f>
        <v>136.32</v>
      </c>
      <c r="H8" s="302">
        <f aca="true" t="shared" si="3" ref="H8:O8">H9</f>
        <v>0</v>
      </c>
      <c r="I8" s="302">
        <f t="shared" si="3"/>
        <v>69.72</v>
      </c>
      <c r="J8" s="302">
        <f t="shared" si="3"/>
        <v>0</v>
      </c>
      <c r="K8" s="302">
        <f t="shared" si="3"/>
        <v>0</v>
      </c>
      <c r="L8" s="302">
        <f t="shared" si="3"/>
        <v>34.8</v>
      </c>
      <c r="M8" s="302">
        <f t="shared" si="3"/>
        <v>0</v>
      </c>
      <c r="N8" s="301">
        <f>SUM(O8:U8)</f>
        <v>52.54</v>
      </c>
      <c r="O8" s="302">
        <f t="shared" si="3"/>
        <v>34.31</v>
      </c>
      <c r="P8" s="302">
        <f aca="true" t="shared" si="4" ref="P8:Z9">P9</f>
        <v>16.08</v>
      </c>
      <c r="Q8" s="302">
        <f t="shared" si="4"/>
        <v>0</v>
      </c>
      <c r="R8" s="302">
        <f t="shared" si="4"/>
        <v>0</v>
      </c>
      <c r="S8" s="302">
        <f t="shared" si="4"/>
        <v>2.15</v>
      </c>
      <c r="T8" s="302">
        <f t="shared" si="4"/>
        <v>0</v>
      </c>
      <c r="U8" s="302">
        <f t="shared" si="4"/>
        <v>0</v>
      </c>
      <c r="V8" s="302">
        <f t="shared" si="4"/>
        <v>24.72</v>
      </c>
      <c r="W8" s="302">
        <f t="shared" si="4"/>
        <v>11.36</v>
      </c>
      <c r="X8" s="302">
        <f t="shared" si="4"/>
        <v>0</v>
      </c>
      <c r="Y8" s="302">
        <f t="shared" si="4"/>
        <v>0</v>
      </c>
      <c r="Z8" s="302">
        <f t="shared" si="4"/>
        <v>11.36</v>
      </c>
    </row>
    <row r="9" spans="1:26" ht="22.5" customHeight="1">
      <c r="A9" s="304" t="s">
        <v>215</v>
      </c>
      <c r="B9" s="304" t="s">
        <v>217</v>
      </c>
      <c r="C9" s="304"/>
      <c r="D9" s="303" t="s">
        <v>218</v>
      </c>
      <c r="E9" s="301">
        <f>F9+N9+V9+W9</f>
        <v>329.46000000000004</v>
      </c>
      <c r="F9" s="301">
        <f>SUM(G9:M9)</f>
        <v>240.83999999999997</v>
      </c>
      <c r="G9" s="302">
        <f>G10</f>
        <v>136.32</v>
      </c>
      <c r="H9" s="302">
        <f aca="true" t="shared" si="5" ref="H9:O9">H10</f>
        <v>0</v>
      </c>
      <c r="I9" s="302">
        <f t="shared" si="5"/>
        <v>69.72</v>
      </c>
      <c r="J9" s="302">
        <f t="shared" si="5"/>
        <v>0</v>
      </c>
      <c r="K9" s="302">
        <f t="shared" si="5"/>
        <v>0</v>
      </c>
      <c r="L9" s="302">
        <f t="shared" si="5"/>
        <v>34.8</v>
      </c>
      <c r="M9" s="302">
        <f t="shared" si="5"/>
        <v>0</v>
      </c>
      <c r="N9" s="301">
        <f>SUM(O9:U9)</f>
        <v>52.54</v>
      </c>
      <c r="O9" s="302">
        <f t="shared" si="5"/>
        <v>34.31</v>
      </c>
      <c r="P9" s="302">
        <f t="shared" si="4"/>
        <v>16.08</v>
      </c>
      <c r="Q9" s="302">
        <f t="shared" si="4"/>
        <v>0</v>
      </c>
      <c r="R9" s="302">
        <f t="shared" si="4"/>
        <v>0</v>
      </c>
      <c r="S9" s="302">
        <f t="shared" si="4"/>
        <v>2.15</v>
      </c>
      <c r="T9" s="302">
        <f t="shared" si="4"/>
        <v>0</v>
      </c>
      <c r="U9" s="302">
        <f t="shared" si="4"/>
        <v>0</v>
      </c>
      <c r="V9" s="302">
        <f t="shared" si="4"/>
        <v>24.72</v>
      </c>
      <c r="W9" s="302">
        <f t="shared" si="4"/>
        <v>11.36</v>
      </c>
      <c r="X9" s="302">
        <f t="shared" si="4"/>
        <v>0</v>
      </c>
      <c r="Y9" s="302">
        <f t="shared" si="4"/>
        <v>0</v>
      </c>
      <c r="Z9" s="302">
        <f t="shared" si="4"/>
        <v>11.36</v>
      </c>
    </row>
    <row r="10" spans="1:255" s="25" customFormat="1" ht="26.25" customHeight="1">
      <c r="A10" s="305" t="s">
        <v>215</v>
      </c>
      <c r="B10" s="305" t="s">
        <v>217</v>
      </c>
      <c r="C10" s="305" t="s">
        <v>155</v>
      </c>
      <c r="D10" s="306" t="s">
        <v>219</v>
      </c>
      <c r="E10" s="301">
        <f>F10+N10+V10+W10</f>
        <v>329.46000000000004</v>
      </c>
      <c r="F10" s="301">
        <f>SUM(G10:M10)</f>
        <v>240.83999999999997</v>
      </c>
      <c r="G10" s="307">
        <v>136.32</v>
      </c>
      <c r="H10" s="307"/>
      <c r="I10" s="307">
        <v>69.72</v>
      </c>
      <c r="J10" s="307"/>
      <c r="K10" s="307"/>
      <c r="L10" s="311">
        <v>34.8</v>
      </c>
      <c r="M10" s="307"/>
      <c r="N10" s="301">
        <f>SUM(O10:U10)</f>
        <v>52.54</v>
      </c>
      <c r="O10" s="307">
        <v>34.31</v>
      </c>
      <c r="P10" s="307">
        <v>16.08</v>
      </c>
      <c r="Q10" s="307"/>
      <c r="R10" s="307"/>
      <c r="S10" s="307">
        <v>2.15</v>
      </c>
      <c r="T10" s="307"/>
      <c r="U10" s="307"/>
      <c r="V10" s="307">
        <v>24.72</v>
      </c>
      <c r="W10" s="301">
        <f>SUM(X10:Z10)</f>
        <v>11.36</v>
      </c>
      <c r="X10" s="316"/>
      <c r="Y10" s="316"/>
      <c r="Z10" s="316">
        <v>11.36</v>
      </c>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21"/>
      <c r="CE10" s="321"/>
      <c r="CF10" s="321"/>
      <c r="CG10" s="321"/>
      <c r="CH10" s="321"/>
      <c r="CI10" s="321"/>
      <c r="CJ10" s="321"/>
      <c r="CK10" s="321"/>
      <c r="CL10" s="321"/>
      <c r="CM10" s="321"/>
      <c r="CN10" s="321"/>
      <c r="CO10" s="321"/>
      <c r="CP10" s="321"/>
      <c r="CQ10" s="321"/>
      <c r="CR10" s="321"/>
      <c r="CS10" s="321"/>
      <c r="CT10" s="321"/>
      <c r="CU10" s="321"/>
      <c r="CV10" s="321"/>
      <c r="CW10" s="321"/>
      <c r="CX10" s="321"/>
      <c r="CY10" s="321"/>
      <c r="CZ10" s="321"/>
      <c r="DA10" s="321"/>
      <c r="DB10" s="321"/>
      <c r="DC10" s="321"/>
      <c r="DD10" s="321"/>
      <c r="DE10" s="321"/>
      <c r="DF10" s="321"/>
      <c r="DG10" s="321"/>
      <c r="DH10" s="321"/>
      <c r="DI10" s="321"/>
      <c r="DJ10" s="321"/>
      <c r="DK10" s="321"/>
      <c r="DL10" s="321"/>
      <c r="DM10" s="321"/>
      <c r="DN10" s="321"/>
      <c r="DO10" s="321"/>
      <c r="DP10" s="321"/>
      <c r="DQ10" s="321"/>
      <c r="DR10" s="321"/>
      <c r="DS10" s="321"/>
      <c r="DT10" s="321"/>
      <c r="DU10" s="321"/>
      <c r="DV10" s="321"/>
      <c r="DW10" s="321"/>
      <c r="DX10" s="321"/>
      <c r="DY10" s="321"/>
      <c r="DZ10" s="321"/>
      <c r="EA10" s="321"/>
      <c r="EB10" s="321"/>
      <c r="EC10" s="321"/>
      <c r="ED10" s="321"/>
      <c r="EE10" s="321"/>
      <c r="EF10" s="321"/>
      <c r="EG10" s="321"/>
      <c r="EH10" s="321"/>
      <c r="EI10" s="321"/>
      <c r="EJ10" s="321"/>
      <c r="EK10" s="321"/>
      <c r="EL10" s="321"/>
      <c r="EM10" s="321"/>
      <c r="EN10" s="321"/>
      <c r="EO10" s="321"/>
      <c r="EP10" s="321"/>
      <c r="EQ10" s="321"/>
      <c r="ER10" s="321"/>
      <c r="ES10" s="321"/>
      <c r="ET10" s="321"/>
      <c r="EU10" s="321"/>
      <c r="EV10" s="321"/>
      <c r="EW10" s="321"/>
      <c r="EX10" s="321"/>
      <c r="EY10" s="321"/>
      <c r="EZ10" s="321"/>
      <c r="FA10" s="321"/>
      <c r="FB10" s="321"/>
      <c r="FC10" s="321"/>
      <c r="FD10" s="321"/>
      <c r="FE10" s="321"/>
      <c r="FF10" s="321"/>
      <c r="FG10" s="321"/>
      <c r="FH10" s="321"/>
      <c r="FI10" s="321"/>
      <c r="FJ10" s="321"/>
      <c r="FK10" s="321"/>
      <c r="FL10" s="321"/>
      <c r="FM10" s="321"/>
      <c r="FN10" s="321"/>
      <c r="FO10" s="321"/>
      <c r="FP10" s="321"/>
      <c r="FQ10" s="321"/>
      <c r="FR10" s="321"/>
      <c r="FS10" s="321"/>
      <c r="FT10" s="321"/>
      <c r="FU10" s="321"/>
      <c r="FV10" s="321"/>
      <c r="FW10" s="321"/>
      <c r="FX10" s="321"/>
      <c r="FY10" s="321"/>
      <c r="FZ10" s="321"/>
      <c r="GA10" s="321"/>
      <c r="GB10" s="321"/>
      <c r="GC10" s="321"/>
      <c r="GD10" s="321"/>
      <c r="GE10" s="321"/>
      <c r="GF10" s="321"/>
      <c r="GG10" s="321"/>
      <c r="GH10" s="321"/>
      <c r="GI10" s="321"/>
      <c r="GJ10" s="321"/>
      <c r="GK10" s="321"/>
      <c r="GL10" s="321"/>
      <c r="GM10" s="321"/>
      <c r="GN10" s="321"/>
      <c r="GO10" s="321"/>
      <c r="GP10" s="321"/>
      <c r="GQ10" s="321"/>
      <c r="GR10" s="321"/>
      <c r="GS10" s="321"/>
      <c r="GT10" s="321"/>
      <c r="GU10" s="321"/>
      <c r="GV10" s="321"/>
      <c r="GW10" s="321"/>
      <c r="GX10" s="321"/>
      <c r="GY10" s="321"/>
      <c r="GZ10" s="321"/>
      <c r="HA10" s="321"/>
      <c r="HB10" s="321"/>
      <c r="HC10" s="321"/>
      <c r="HD10" s="321"/>
      <c r="HE10" s="321"/>
      <c r="HF10" s="321"/>
      <c r="HG10" s="321"/>
      <c r="HH10" s="321"/>
      <c r="HI10" s="321"/>
      <c r="HJ10" s="321"/>
      <c r="HK10" s="321"/>
      <c r="HL10" s="321"/>
      <c r="HM10" s="321"/>
      <c r="HN10" s="321"/>
      <c r="HO10" s="321"/>
      <c r="HP10" s="321"/>
      <c r="HQ10" s="321"/>
      <c r="HR10" s="321"/>
      <c r="HS10" s="321"/>
      <c r="HT10" s="321"/>
      <c r="HU10" s="321"/>
      <c r="HV10" s="321"/>
      <c r="HW10" s="321"/>
      <c r="HX10" s="321"/>
      <c r="HY10" s="321"/>
      <c r="HZ10" s="321"/>
      <c r="IA10" s="321"/>
      <c r="IB10" s="321"/>
      <c r="IC10" s="321"/>
      <c r="ID10" s="321"/>
      <c r="IE10" s="321"/>
      <c r="IF10" s="321"/>
      <c r="IG10" s="321"/>
      <c r="IH10" s="321"/>
      <c r="II10" s="321"/>
      <c r="IJ10" s="321"/>
      <c r="IK10" s="321"/>
      <c r="IL10" s="321"/>
      <c r="IM10" s="321"/>
      <c r="IN10" s="321"/>
      <c r="IO10" s="321"/>
      <c r="IP10" s="321"/>
      <c r="IQ10" s="321"/>
      <c r="IR10" s="321"/>
      <c r="IS10" s="321"/>
      <c r="IT10" s="321"/>
      <c r="IU10" s="321"/>
    </row>
    <row r="11" spans="1:27" ht="22.5" customHeight="1">
      <c r="A11" s="308"/>
      <c r="B11" s="308"/>
      <c r="C11" s="308"/>
      <c r="D11" s="308"/>
      <c r="E11" s="308"/>
      <c r="F11" s="308"/>
      <c r="G11" s="308"/>
      <c r="H11" s="308"/>
      <c r="I11" s="308"/>
      <c r="J11" s="308"/>
      <c r="K11" s="308"/>
      <c r="L11" s="312"/>
      <c r="M11" s="308"/>
      <c r="N11" s="308"/>
      <c r="O11" s="308"/>
      <c r="P11" s="308"/>
      <c r="Q11" s="308"/>
      <c r="R11" s="308"/>
      <c r="S11" s="308"/>
      <c r="T11" s="308"/>
      <c r="U11" s="308"/>
      <c r="V11" s="308"/>
      <c r="W11" s="308"/>
      <c r="X11" s="308"/>
      <c r="Y11" s="308"/>
      <c r="Z11" s="308"/>
      <c r="AA11" s="308"/>
    </row>
    <row r="12" spans="1:27" ht="22.5" customHeight="1">
      <c r="A12" s="308"/>
      <c r="B12" s="308"/>
      <c r="C12" s="308"/>
      <c r="D12" s="308"/>
      <c r="E12" s="309"/>
      <c r="F12" s="308"/>
      <c r="G12" s="308"/>
      <c r="H12" s="308"/>
      <c r="I12" s="308"/>
      <c r="J12" s="308"/>
      <c r="K12" s="308"/>
      <c r="M12" s="308"/>
      <c r="N12" s="308"/>
      <c r="O12" s="308"/>
      <c r="P12" s="308"/>
      <c r="Q12" s="308"/>
      <c r="R12" s="308"/>
      <c r="S12" s="308"/>
      <c r="T12" s="308"/>
      <c r="U12" s="308"/>
      <c r="V12" s="308"/>
      <c r="W12" s="308"/>
      <c r="X12" s="308"/>
      <c r="Y12" s="308"/>
      <c r="Z12" s="308"/>
      <c r="AA12" s="308"/>
    </row>
    <row r="13" spans="1:26" ht="22.5" customHeight="1">
      <c r="A13" s="308"/>
      <c r="B13" s="308"/>
      <c r="C13" s="308"/>
      <c r="D13" s="308"/>
      <c r="E13" s="308"/>
      <c r="F13" s="308"/>
      <c r="G13" s="308"/>
      <c r="H13" s="308"/>
      <c r="I13" s="308"/>
      <c r="J13" s="308"/>
      <c r="K13" s="308"/>
      <c r="M13" s="308"/>
      <c r="N13" s="308"/>
      <c r="O13" s="308"/>
      <c r="P13" s="308"/>
      <c r="Q13" s="308"/>
      <c r="R13" s="308"/>
      <c r="S13" s="308"/>
      <c r="T13" s="308"/>
      <c r="U13" s="308"/>
      <c r="V13" s="308"/>
      <c r="W13" s="308"/>
      <c r="X13" s="308"/>
      <c r="Y13" s="308"/>
      <c r="Z13" s="308"/>
    </row>
    <row r="14" spans="1:26" ht="22.5" customHeight="1">
      <c r="A14" s="308"/>
      <c r="B14" s="308"/>
      <c r="C14" s="308"/>
      <c r="D14" s="308"/>
      <c r="E14" s="308"/>
      <c r="F14" s="308"/>
      <c r="G14" s="308"/>
      <c r="H14" s="308"/>
      <c r="I14" s="308"/>
      <c r="J14" s="308"/>
      <c r="K14" s="308"/>
      <c r="M14" s="308"/>
      <c r="N14" s="308"/>
      <c r="O14" s="308"/>
      <c r="P14" s="308"/>
      <c r="Q14" s="308"/>
      <c r="R14" s="308"/>
      <c r="S14" s="308"/>
      <c r="T14" s="308"/>
      <c r="U14" s="308"/>
      <c r="V14" s="308"/>
      <c r="W14" s="308"/>
      <c r="X14" s="308"/>
      <c r="Y14" s="308"/>
      <c r="Z14" s="308"/>
    </row>
    <row r="15" spans="1:25" ht="22.5" customHeight="1">
      <c r="A15" s="308"/>
      <c r="B15" s="308"/>
      <c r="C15" s="308"/>
      <c r="D15" s="308"/>
      <c r="E15" s="308"/>
      <c r="I15" s="308"/>
      <c r="J15" s="308"/>
      <c r="K15" s="308"/>
      <c r="M15" s="308"/>
      <c r="N15" s="308"/>
      <c r="O15" s="308"/>
      <c r="P15" s="308"/>
      <c r="Q15" s="308"/>
      <c r="R15" s="308"/>
      <c r="S15" s="308"/>
      <c r="T15" s="308"/>
      <c r="U15" s="308"/>
      <c r="V15" s="308"/>
      <c r="W15" s="308"/>
      <c r="X15" s="308"/>
      <c r="Y15" s="308"/>
    </row>
    <row r="16" spans="1:24" ht="22.5" customHeight="1">
      <c r="A16" s="308"/>
      <c r="B16" s="308"/>
      <c r="C16" s="308"/>
      <c r="D16" s="308"/>
      <c r="E16" s="308"/>
      <c r="N16" s="308"/>
      <c r="O16" s="308"/>
      <c r="P16" s="308"/>
      <c r="Q16" s="308"/>
      <c r="R16" s="308"/>
      <c r="S16" s="308"/>
      <c r="T16" s="308"/>
      <c r="U16" s="308"/>
      <c r="V16" s="308"/>
      <c r="W16" s="308"/>
      <c r="X16" s="308"/>
    </row>
    <row r="17" spans="14:23" ht="22.5" customHeight="1">
      <c r="N17" s="308"/>
      <c r="O17" s="308"/>
      <c r="P17" s="308"/>
      <c r="Q17" s="308"/>
      <c r="R17" s="308"/>
      <c r="S17" s="308"/>
      <c r="T17" s="308"/>
      <c r="U17" s="308"/>
      <c r="V17" s="308"/>
      <c r="W17" s="308"/>
    </row>
    <row r="18" spans="14:16" ht="22.5" customHeight="1">
      <c r="N18" s="308"/>
      <c r="O18" s="308"/>
      <c r="P18" s="308"/>
    </row>
    <row r="19" ht="22.5" customHeight="1"/>
  </sheetData>
  <sheetProtection formatCells="0" formatColumns="0" formatRows="0"/>
  <mergeCells count="32">
    <mergeCell ref="A2:Z2"/>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5" right="0.75" top="0.7900000000000001" bottom="0.7900000000000001" header="0.39" footer="0.39"/>
  <pageSetup fitToHeight="1" fitToWidth="1" horizontalDpi="1200" verticalDpi="1200" orientation="landscape" paperSize="9" scale="5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10"/>
  <sheetViews>
    <sheetView showGridLines="0" showZeros="0" workbookViewId="0" topLeftCell="A1">
      <selection activeCell="A3" sqref="A3:E3"/>
    </sheetView>
  </sheetViews>
  <sheetFormatPr defaultColWidth="9.00390625" defaultRowHeight="14.25"/>
  <cols>
    <col min="1" max="3" width="5.375" style="0" customWidth="1"/>
    <col min="4" max="4" width="18.00390625" style="0" customWidth="1"/>
    <col min="5" max="5" width="12.50390625" style="0" customWidth="1"/>
  </cols>
  <sheetData>
    <row r="1" ht="14.25" customHeight="1">
      <c r="M1" t="s">
        <v>220</v>
      </c>
    </row>
    <row r="2" spans="1:13" ht="33" customHeight="1">
      <c r="A2" s="292" t="s">
        <v>221</v>
      </c>
      <c r="B2" s="292"/>
      <c r="C2" s="292"/>
      <c r="D2" s="292"/>
      <c r="E2" s="292"/>
      <c r="F2" s="292"/>
      <c r="G2" s="292"/>
      <c r="H2" s="292"/>
      <c r="I2" s="292"/>
      <c r="J2" s="292"/>
      <c r="K2" s="292"/>
      <c r="L2" s="292"/>
      <c r="M2" s="292"/>
    </row>
    <row r="3" spans="1:13" ht="14.25" customHeight="1">
      <c r="A3" s="161" t="s">
        <v>2</v>
      </c>
      <c r="B3" s="161"/>
      <c r="C3" s="162"/>
      <c r="D3" s="163"/>
      <c r="E3" s="164"/>
      <c r="F3" s="164"/>
      <c r="L3" s="258" t="s">
        <v>78</v>
      </c>
      <c r="M3" s="258"/>
    </row>
    <row r="4" spans="1:13" ht="22.5" customHeight="1">
      <c r="A4" s="254" t="s">
        <v>93</v>
      </c>
      <c r="B4" s="254"/>
      <c r="C4" s="254"/>
      <c r="D4" s="293" t="s">
        <v>94</v>
      </c>
      <c r="E4" s="75" t="s">
        <v>79</v>
      </c>
      <c r="F4" s="75" t="s">
        <v>118</v>
      </c>
      <c r="G4" s="75"/>
      <c r="H4" s="75"/>
      <c r="I4" s="75"/>
      <c r="J4" s="75"/>
      <c r="K4" s="75" t="s">
        <v>122</v>
      </c>
      <c r="L4" s="75"/>
      <c r="M4" s="75"/>
    </row>
    <row r="5" spans="1:13" ht="17.25" customHeight="1">
      <c r="A5" s="75" t="s">
        <v>96</v>
      </c>
      <c r="B5" s="82" t="s">
        <v>97</v>
      </c>
      <c r="C5" s="75" t="s">
        <v>98</v>
      </c>
      <c r="D5" s="293"/>
      <c r="E5" s="75"/>
      <c r="F5" s="75" t="s">
        <v>152</v>
      </c>
      <c r="G5" s="75" t="s">
        <v>153</v>
      </c>
      <c r="H5" s="75" t="s">
        <v>131</v>
      </c>
      <c r="I5" s="75" t="s">
        <v>132</v>
      </c>
      <c r="J5" s="75" t="s">
        <v>133</v>
      </c>
      <c r="K5" s="75" t="s">
        <v>152</v>
      </c>
      <c r="L5" s="75" t="s">
        <v>106</v>
      </c>
      <c r="M5" s="75" t="s">
        <v>154</v>
      </c>
    </row>
    <row r="6" spans="1:13" ht="20.25" customHeight="1">
      <c r="A6" s="75"/>
      <c r="B6" s="82"/>
      <c r="C6" s="75"/>
      <c r="D6" s="293"/>
      <c r="E6" s="75"/>
      <c r="F6" s="75"/>
      <c r="G6" s="75"/>
      <c r="H6" s="75"/>
      <c r="I6" s="75"/>
      <c r="J6" s="75"/>
      <c r="K6" s="75"/>
      <c r="L6" s="75"/>
      <c r="M6" s="75"/>
    </row>
    <row r="7" spans="1:13" ht="20.25" customHeight="1">
      <c r="A7" s="75"/>
      <c r="B7" s="82"/>
      <c r="C7" s="75"/>
      <c r="D7" s="293" t="s">
        <v>79</v>
      </c>
      <c r="E7" s="81">
        <f>F7+K7</f>
        <v>329.46000000000004</v>
      </c>
      <c r="F7" s="81">
        <f>SUM(G7:J7)</f>
        <v>329.46000000000004</v>
      </c>
      <c r="G7" s="81">
        <f>'15 一般-工资福利（部门预算）'!F7</f>
        <v>240.83999999999997</v>
      </c>
      <c r="H7" s="81">
        <f>'15 一般-工资福利（部门预算）'!N7</f>
        <v>52.54</v>
      </c>
      <c r="I7" s="81">
        <f>'15 一般-工资福利（部门预算）'!V7</f>
        <v>24.72</v>
      </c>
      <c r="J7" s="81">
        <f>'15 一般-工资福利（部门预算）'!W7</f>
        <v>11.36</v>
      </c>
      <c r="K7" s="75"/>
      <c r="L7" s="75"/>
      <c r="M7" s="75"/>
    </row>
    <row r="8" spans="1:13" ht="22.5" customHeight="1">
      <c r="A8" s="80" t="str">
        <f>'15 一般-工资福利（部门预算）'!A8</f>
        <v>201</v>
      </c>
      <c r="B8" s="80"/>
      <c r="C8" s="80"/>
      <c r="D8" s="80" t="str">
        <f>'15 一般-工资福利（部门预算）'!D8</f>
        <v>一般公共服务支出</v>
      </c>
      <c r="E8" s="81">
        <f>F8+K8</f>
        <v>329.46000000000004</v>
      </c>
      <c r="F8" s="81">
        <f>SUM(G8:J8)</f>
        <v>329.46000000000004</v>
      </c>
      <c r="G8" s="81">
        <f>'15 一般-工资福利（部门预算）'!F8</f>
        <v>240.83999999999997</v>
      </c>
      <c r="H8" s="81">
        <f>'15 一般-工资福利（部门预算）'!N8</f>
        <v>52.54</v>
      </c>
      <c r="I8" s="81">
        <f>'15 一般-工资福利（部门预算）'!V8</f>
        <v>24.72</v>
      </c>
      <c r="J8" s="81">
        <f>'15 一般-工资福利（部门预算）'!W8</f>
        <v>11.36</v>
      </c>
      <c r="K8" s="81"/>
      <c r="L8" s="81"/>
      <c r="M8" s="75"/>
    </row>
    <row r="9" spans="1:13" ht="22.5" customHeight="1">
      <c r="A9" s="80" t="str">
        <f>'15 一般-工资福利（部门预算）'!A9</f>
        <v>201</v>
      </c>
      <c r="B9" s="80" t="str">
        <f>'15 一般-工资福利（部门预算）'!B9</f>
        <v>02</v>
      </c>
      <c r="C9" s="80"/>
      <c r="D9" s="80" t="str">
        <f>'15 一般-工资福利（部门预算）'!D9</f>
        <v>政协事务</v>
      </c>
      <c r="E9" s="81">
        <f>F9+K9</f>
        <v>329.46000000000004</v>
      </c>
      <c r="F9" s="81">
        <f>SUM(G9:J9)</f>
        <v>329.46000000000004</v>
      </c>
      <c r="G9" s="81">
        <f>'15 一般-工资福利（部门预算）'!F9</f>
        <v>240.83999999999997</v>
      </c>
      <c r="H9" s="81">
        <f>'15 一般-工资福利（部门预算）'!N9</f>
        <v>52.54</v>
      </c>
      <c r="I9" s="81">
        <f>'15 一般-工资福利（部门预算）'!V9</f>
        <v>24.72</v>
      </c>
      <c r="J9" s="81">
        <f>'15 一般-工资福利（部门预算）'!W9</f>
        <v>11.36</v>
      </c>
      <c r="K9" s="81"/>
      <c r="L9" s="81"/>
      <c r="M9" s="75"/>
    </row>
    <row r="10" spans="1:13" s="25" customFormat="1" ht="29.25" customHeight="1">
      <c r="A10" s="80" t="str">
        <f>'15 一般-工资福利（部门预算）'!A10</f>
        <v>201</v>
      </c>
      <c r="B10" s="80" t="str">
        <f>'15 一般-工资福利（部门预算）'!B10</f>
        <v>02</v>
      </c>
      <c r="C10" s="80" t="str">
        <f>'15 一般-工资福利（部门预算）'!C10</f>
        <v>01</v>
      </c>
      <c r="D10" s="80" t="str">
        <f>'15 一般-工资福利（部门预算）'!D10</f>
        <v>行政运行</v>
      </c>
      <c r="E10" s="81">
        <f>F10+K10</f>
        <v>329.46000000000004</v>
      </c>
      <c r="F10" s="81">
        <f>SUM(G10:J10)</f>
        <v>329.46000000000004</v>
      </c>
      <c r="G10" s="81">
        <f>'15 一般-工资福利（部门预算）'!F10</f>
        <v>240.83999999999997</v>
      </c>
      <c r="H10" s="81">
        <f>'15 一般-工资福利（部门预算）'!N10</f>
        <v>52.54</v>
      </c>
      <c r="I10" s="81">
        <f>'15 一般-工资福利（部门预算）'!V10</f>
        <v>24.72</v>
      </c>
      <c r="J10" s="81">
        <f>'15 一般-工资福利（部门预算）'!W10</f>
        <v>11.36</v>
      </c>
      <c r="K10" s="81"/>
      <c r="L10" s="81"/>
      <c r="M10" s="255"/>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5" right="0.75" top="0.7900000000000001" bottom="0.7900000000000001" header="0.39" footer="0.39"/>
  <pageSetup fitToHeight="1" fitToWidth="1" horizontalDpi="1200" verticalDpi="1200" orientation="landscape" paperSize="9" scale="9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Y14"/>
  <sheetViews>
    <sheetView showGridLines="0" showZeros="0" workbookViewId="0" topLeftCell="A1">
      <selection activeCell="P19" sqref="P19"/>
    </sheetView>
  </sheetViews>
  <sheetFormatPr defaultColWidth="6.75390625" defaultRowHeight="22.5" customHeight="1"/>
  <cols>
    <col min="1" max="1" width="4.75390625" style="277" customWidth="1"/>
    <col min="2" max="3" width="4.00390625" style="277" customWidth="1"/>
    <col min="4" max="4" width="21.875" style="277" customWidth="1"/>
    <col min="5" max="5" width="8.625" style="277" customWidth="1"/>
    <col min="6" max="13" width="7.25390625" style="277" customWidth="1"/>
    <col min="14" max="14" width="7.00390625" style="277" customWidth="1"/>
    <col min="15" max="23" width="7.25390625" style="277" customWidth="1"/>
    <col min="24" max="24" width="6.875" style="277" customWidth="1"/>
    <col min="25" max="25" width="7.25390625" style="277" customWidth="1"/>
    <col min="26" max="16384" width="6.75390625" style="277" customWidth="1"/>
  </cols>
  <sheetData>
    <row r="1" spans="2:25" ht="22.5" customHeight="1">
      <c r="B1" s="278"/>
      <c r="C1" s="278"/>
      <c r="D1" s="278"/>
      <c r="E1" s="278"/>
      <c r="F1" s="278"/>
      <c r="G1" s="278"/>
      <c r="H1" s="278"/>
      <c r="I1" s="278"/>
      <c r="J1" s="278"/>
      <c r="K1" s="278"/>
      <c r="L1" s="278"/>
      <c r="M1" s="278"/>
      <c r="N1" s="278"/>
      <c r="O1" s="278"/>
      <c r="P1" s="278"/>
      <c r="Q1" s="278"/>
      <c r="W1" s="289" t="s">
        <v>222</v>
      </c>
      <c r="X1" s="289"/>
      <c r="Y1" s="289"/>
    </row>
    <row r="2" spans="1:25" ht="22.5" customHeight="1">
      <c r="A2" s="279" t="s">
        <v>223</v>
      </c>
      <c r="B2" s="279"/>
      <c r="C2" s="279"/>
      <c r="D2" s="279"/>
      <c r="E2" s="279"/>
      <c r="F2" s="279"/>
      <c r="G2" s="279"/>
      <c r="H2" s="279"/>
      <c r="I2" s="279"/>
      <c r="J2" s="279"/>
      <c r="K2" s="279"/>
      <c r="L2" s="279"/>
      <c r="M2" s="279"/>
      <c r="N2" s="279"/>
      <c r="O2" s="279"/>
      <c r="P2" s="279"/>
      <c r="Q2" s="279"/>
      <c r="R2" s="279"/>
      <c r="S2" s="279"/>
      <c r="T2" s="279"/>
      <c r="U2" s="279"/>
      <c r="V2" s="279"/>
      <c r="W2" s="279"/>
      <c r="X2" s="279"/>
      <c r="Y2" s="279"/>
    </row>
    <row r="3" spans="1:25" ht="22.5" customHeight="1">
      <c r="A3" s="161" t="s">
        <v>2</v>
      </c>
      <c r="B3" s="161"/>
      <c r="C3" s="162"/>
      <c r="D3" s="163"/>
      <c r="E3" s="164"/>
      <c r="F3" s="280"/>
      <c r="G3" s="280"/>
      <c r="H3" s="280"/>
      <c r="I3" s="280"/>
      <c r="J3" s="280"/>
      <c r="K3" s="280"/>
      <c r="L3" s="280"/>
      <c r="M3" s="280"/>
      <c r="N3" s="280"/>
      <c r="O3" s="280"/>
      <c r="P3" s="280"/>
      <c r="Q3" s="280"/>
      <c r="W3" s="290" t="s">
        <v>78</v>
      </c>
      <c r="X3" s="290"/>
      <c r="Y3" s="290"/>
    </row>
    <row r="4" spans="1:25" ht="22.5" customHeight="1">
      <c r="A4" s="281" t="s">
        <v>93</v>
      </c>
      <c r="B4" s="281"/>
      <c r="C4" s="281"/>
      <c r="D4" s="282" t="s">
        <v>94</v>
      </c>
      <c r="E4" s="282" t="s">
        <v>158</v>
      </c>
      <c r="F4" s="282" t="s">
        <v>159</v>
      </c>
      <c r="G4" s="282" t="s">
        <v>160</v>
      </c>
      <c r="H4" s="282" t="s">
        <v>161</v>
      </c>
      <c r="I4" s="282" t="s">
        <v>162</v>
      </c>
      <c r="J4" s="282" t="s">
        <v>163</v>
      </c>
      <c r="K4" s="282" t="s">
        <v>164</v>
      </c>
      <c r="L4" s="282" t="s">
        <v>165</v>
      </c>
      <c r="M4" s="282" t="s">
        <v>166</v>
      </c>
      <c r="N4" s="282" t="s">
        <v>167</v>
      </c>
      <c r="O4" s="282" t="s">
        <v>168</v>
      </c>
      <c r="P4" s="282" t="s">
        <v>169</v>
      </c>
      <c r="Q4" s="282" t="s">
        <v>170</v>
      </c>
      <c r="R4" s="282" t="s">
        <v>171</v>
      </c>
      <c r="S4" s="282" t="s">
        <v>172</v>
      </c>
      <c r="T4" s="282" t="s">
        <v>173</v>
      </c>
      <c r="U4" s="282" t="s">
        <v>174</v>
      </c>
      <c r="V4" s="282" t="s">
        <v>175</v>
      </c>
      <c r="W4" s="282" t="s">
        <v>176</v>
      </c>
      <c r="X4" s="282" t="s">
        <v>177</v>
      </c>
      <c r="Y4" s="282" t="s">
        <v>178</v>
      </c>
    </row>
    <row r="5" spans="1:25" ht="22.5" customHeight="1">
      <c r="A5" s="282" t="s">
        <v>96</v>
      </c>
      <c r="B5" s="282" t="s">
        <v>97</v>
      </c>
      <c r="C5" s="282" t="s">
        <v>98</v>
      </c>
      <c r="D5" s="282"/>
      <c r="E5" s="282"/>
      <c r="F5" s="282"/>
      <c r="G5" s="282"/>
      <c r="H5" s="282"/>
      <c r="I5" s="282"/>
      <c r="J5" s="282"/>
      <c r="K5" s="282"/>
      <c r="L5" s="282"/>
      <c r="M5" s="282"/>
      <c r="N5" s="282"/>
      <c r="O5" s="282"/>
      <c r="P5" s="282"/>
      <c r="Q5" s="282"/>
      <c r="R5" s="282"/>
      <c r="S5" s="282"/>
      <c r="T5" s="282"/>
      <c r="U5" s="282"/>
      <c r="V5" s="282"/>
      <c r="W5" s="282"/>
      <c r="X5" s="282"/>
      <c r="Y5" s="282"/>
    </row>
    <row r="6" spans="1:25" ht="22.5" customHeight="1">
      <c r="A6" s="282"/>
      <c r="B6" s="282"/>
      <c r="C6" s="282"/>
      <c r="D6" s="282"/>
      <c r="E6" s="282"/>
      <c r="F6" s="282"/>
      <c r="G6" s="282"/>
      <c r="H6" s="282"/>
      <c r="I6" s="282"/>
      <c r="J6" s="282"/>
      <c r="K6" s="282"/>
      <c r="L6" s="282"/>
      <c r="M6" s="282"/>
      <c r="N6" s="282"/>
      <c r="O6" s="282"/>
      <c r="P6" s="282"/>
      <c r="Q6" s="282"/>
      <c r="R6" s="282"/>
      <c r="S6" s="282"/>
      <c r="T6" s="282"/>
      <c r="U6" s="282"/>
      <c r="V6" s="282"/>
      <c r="W6" s="282"/>
      <c r="X6" s="282"/>
      <c r="Y6" s="282"/>
    </row>
    <row r="7" spans="1:25" ht="22.5" customHeight="1">
      <c r="A7" s="282"/>
      <c r="B7" s="282"/>
      <c r="C7" s="282"/>
      <c r="D7" s="282" t="s">
        <v>79</v>
      </c>
      <c r="E7" s="283">
        <f aca="true" t="shared" si="0" ref="E7:Q7">E8</f>
        <v>62.68</v>
      </c>
      <c r="F7" s="283">
        <f t="shared" si="0"/>
        <v>4.35</v>
      </c>
      <c r="G7" s="283">
        <f t="shared" si="0"/>
        <v>1.16</v>
      </c>
      <c r="H7" s="283">
        <f t="shared" si="0"/>
        <v>0.44</v>
      </c>
      <c r="I7" s="283">
        <f t="shared" si="0"/>
        <v>2.9</v>
      </c>
      <c r="J7" s="283">
        <f t="shared" si="0"/>
        <v>7.23</v>
      </c>
      <c r="K7" s="283">
        <f t="shared" si="0"/>
        <v>3.19</v>
      </c>
      <c r="L7" s="283">
        <f t="shared" si="0"/>
        <v>6.96</v>
      </c>
      <c r="M7" s="283">
        <f t="shared" si="0"/>
        <v>0</v>
      </c>
      <c r="N7" s="283">
        <f t="shared" si="0"/>
        <v>0.87</v>
      </c>
      <c r="O7" s="283">
        <f t="shared" si="0"/>
        <v>0</v>
      </c>
      <c r="P7" s="283">
        <f t="shared" si="0"/>
        <v>3.48</v>
      </c>
      <c r="Q7" s="283">
        <f t="shared" si="0"/>
        <v>3.5</v>
      </c>
      <c r="R7" s="282"/>
      <c r="S7" s="282"/>
      <c r="T7" s="282"/>
      <c r="U7" s="283">
        <f aca="true" t="shared" si="1" ref="U7:Y7">U8</f>
        <v>25.12</v>
      </c>
      <c r="V7" s="283">
        <f t="shared" si="1"/>
        <v>0.5</v>
      </c>
      <c r="W7" s="283">
        <f t="shared" si="1"/>
        <v>0</v>
      </c>
      <c r="X7" s="283">
        <f t="shared" si="1"/>
        <v>0</v>
      </c>
      <c r="Y7" s="283">
        <f t="shared" si="1"/>
        <v>2.98</v>
      </c>
    </row>
    <row r="8" spans="1:25" ht="22.5" customHeight="1">
      <c r="A8" s="80" t="str">
        <f>'15 一般-工资福利（部门预算）'!A8</f>
        <v>201</v>
      </c>
      <c r="B8" s="80"/>
      <c r="C8" s="80"/>
      <c r="D8" s="80" t="str">
        <f>'15 一般-工资福利（部门预算）'!D8</f>
        <v>一般公共服务支出</v>
      </c>
      <c r="E8" s="283">
        <f>E9</f>
        <v>62.68</v>
      </c>
      <c r="F8" s="283">
        <f aca="true" t="shared" si="2" ref="F8:Y8">F9</f>
        <v>4.35</v>
      </c>
      <c r="G8" s="283">
        <f t="shared" si="2"/>
        <v>1.16</v>
      </c>
      <c r="H8" s="283">
        <f t="shared" si="2"/>
        <v>0.44</v>
      </c>
      <c r="I8" s="283">
        <f t="shared" si="2"/>
        <v>2.9</v>
      </c>
      <c r="J8" s="283">
        <f t="shared" si="2"/>
        <v>7.23</v>
      </c>
      <c r="K8" s="283">
        <f t="shared" si="2"/>
        <v>3.19</v>
      </c>
      <c r="L8" s="283">
        <f t="shared" si="2"/>
        <v>6.96</v>
      </c>
      <c r="M8" s="283">
        <f t="shared" si="2"/>
        <v>0</v>
      </c>
      <c r="N8" s="283">
        <f t="shared" si="2"/>
        <v>0.87</v>
      </c>
      <c r="O8" s="283">
        <f t="shared" si="2"/>
        <v>0</v>
      </c>
      <c r="P8" s="283">
        <f t="shared" si="2"/>
        <v>3.48</v>
      </c>
      <c r="Q8" s="283">
        <f t="shared" si="2"/>
        <v>3.5</v>
      </c>
      <c r="R8" s="283">
        <f t="shared" si="2"/>
        <v>0</v>
      </c>
      <c r="S8" s="283">
        <f t="shared" si="2"/>
        <v>0</v>
      </c>
      <c r="T8" s="283">
        <f t="shared" si="2"/>
        <v>0</v>
      </c>
      <c r="U8" s="283">
        <f t="shared" si="2"/>
        <v>25.12</v>
      </c>
      <c r="V8" s="283">
        <f t="shared" si="2"/>
        <v>0.5</v>
      </c>
      <c r="W8" s="283">
        <f t="shared" si="2"/>
        <v>0</v>
      </c>
      <c r="X8" s="283">
        <f t="shared" si="2"/>
        <v>0</v>
      </c>
      <c r="Y8" s="283">
        <f t="shared" si="2"/>
        <v>2.98</v>
      </c>
    </row>
    <row r="9" spans="1:25" ht="22.5" customHeight="1">
      <c r="A9" s="80" t="str">
        <f>'15 一般-工资福利（部门预算）'!A9</f>
        <v>201</v>
      </c>
      <c r="B9" s="80" t="str">
        <f>'15 一般-工资福利（部门预算）'!B9</f>
        <v>02</v>
      </c>
      <c r="C9" s="80"/>
      <c r="D9" s="80" t="str">
        <f>'15 一般-工资福利（部门预算）'!D9</f>
        <v>政协事务</v>
      </c>
      <c r="E9" s="283">
        <f>E10+E11</f>
        <v>62.68</v>
      </c>
      <c r="F9" s="283">
        <f aca="true" t="shared" si="3" ref="F9:Y9">F10+F11</f>
        <v>4.35</v>
      </c>
      <c r="G9" s="283">
        <f t="shared" si="3"/>
        <v>1.16</v>
      </c>
      <c r="H9" s="283">
        <f t="shared" si="3"/>
        <v>0.44</v>
      </c>
      <c r="I9" s="283">
        <f t="shared" si="3"/>
        <v>2.9</v>
      </c>
      <c r="J9" s="283">
        <f t="shared" si="3"/>
        <v>7.23</v>
      </c>
      <c r="K9" s="283">
        <f t="shared" si="3"/>
        <v>3.19</v>
      </c>
      <c r="L9" s="283">
        <f t="shared" si="3"/>
        <v>6.96</v>
      </c>
      <c r="M9" s="283">
        <f t="shared" si="3"/>
        <v>0</v>
      </c>
      <c r="N9" s="283">
        <f t="shared" si="3"/>
        <v>0.87</v>
      </c>
      <c r="O9" s="283">
        <f t="shared" si="3"/>
        <v>0</v>
      </c>
      <c r="P9" s="283">
        <f t="shared" si="3"/>
        <v>3.48</v>
      </c>
      <c r="Q9" s="283">
        <f t="shared" si="3"/>
        <v>3.5</v>
      </c>
      <c r="R9" s="283">
        <f t="shared" si="3"/>
        <v>0</v>
      </c>
      <c r="S9" s="283">
        <f t="shared" si="3"/>
        <v>0</v>
      </c>
      <c r="T9" s="283">
        <f t="shared" si="3"/>
        <v>0</v>
      </c>
      <c r="U9" s="283">
        <f t="shared" si="3"/>
        <v>25.12</v>
      </c>
      <c r="V9" s="283">
        <f t="shared" si="3"/>
        <v>0.5</v>
      </c>
      <c r="W9" s="283">
        <f t="shared" si="3"/>
        <v>0</v>
      </c>
      <c r="X9" s="283">
        <f t="shared" si="3"/>
        <v>0</v>
      </c>
      <c r="Y9" s="283">
        <f t="shared" si="3"/>
        <v>2.98</v>
      </c>
    </row>
    <row r="10" spans="1:25" s="276" customFormat="1" ht="22.5" customHeight="1">
      <c r="A10" s="80" t="str">
        <f>'15 一般-工资福利（部门预算）'!A10</f>
        <v>201</v>
      </c>
      <c r="B10" s="80" t="str">
        <f>'15 一般-工资福利（部门预算）'!B10</f>
        <v>02</v>
      </c>
      <c r="C10" s="80" t="str">
        <f>'15 一般-工资福利（部门预算）'!C10</f>
        <v>01</v>
      </c>
      <c r="D10" s="80" t="str">
        <f>'15 一般-工资福利（部门预算）'!D10</f>
        <v>行政运行</v>
      </c>
      <c r="E10" s="284">
        <f>SUM(F10:Y10)</f>
        <v>62.68</v>
      </c>
      <c r="F10" s="285">
        <v>4.35</v>
      </c>
      <c r="G10" s="285">
        <v>1.16</v>
      </c>
      <c r="H10" s="285">
        <v>0.44</v>
      </c>
      <c r="I10" s="285">
        <v>2.9</v>
      </c>
      <c r="J10" s="285">
        <v>7.23</v>
      </c>
      <c r="K10" s="285">
        <v>3.19</v>
      </c>
      <c r="L10" s="285">
        <v>6.96</v>
      </c>
      <c r="M10" s="288"/>
      <c r="N10" s="285">
        <v>0.87</v>
      </c>
      <c r="O10" s="285"/>
      <c r="P10" s="285">
        <v>3.48</v>
      </c>
      <c r="Q10" s="285">
        <v>3.5</v>
      </c>
      <c r="R10" s="288"/>
      <c r="S10" s="288"/>
      <c r="T10" s="288"/>
      <c r="U10" s="285">
        <v>25.12</v>
      </c>
      <c r="V10" s="288">
        <v>0.5</v>
      </c>
      <c r="W10" s="288"/>
      <c r="X10" s="291"/>
      <c r="Y10" s="291">
        <v>2.98</v>
      </c>
    </row>
    <row r="11" spans="1:25" ht="28.5" customHeight="1">
      <c r="A11" s="286"/>
      <c r="B11" s="286"/>
      <c r="C11" s="286"/>
      <c r="D11" s="286"/>
      <c r="E11" s="284"/>
      <c r="F11" s="287"/>
      <c r="G11" s="287"/>
      <c r="H11" s="287"/>
      <c r="I11" s="287"/>
      <c r="J11" s="287"/>
      <c r="K11" s="287"/>
      <c r="L11" s="287"/>
      <c r="M11" s="287"/>
      <c r="N11" s="287"/>
      <c r="O11" s="287"/>
      <c r="P11" s="287"/>
      <c r="Q11" s="287"/>
      <c r="R11" s="287"/>
      <c r="S11" s="287"/>
      <c r="T11" s="287"/>
      <c r="U11" s="287"/>
      <c r="V11" s="287"/>
      <c r="W11" s="287"/>
      <c r="X11" s="287"/>
      <c r="Y11" s="287"/>
    </row>
    <row r="12" spans="10:18" ht="22.5" customHeight="1">
      <c r="J12" s="276"/>
      <c r="K12" s="276"/>
      <c r="L12" s="276"/>
      <c r="R12" s="276"/>
    </row>
    <row r="13" spans="10:12" ht="22.5" customHeight="1">
      <c r="J13" s="276"/>
      <c r="K13" s="276"/>
      <c r="L13" s="276"/>
    </row>
    <row r="14" ht="22.5" customHeight="1">
      <c r="J14" s="276"/>
    </row>
  </sheetData>
  <sheetProtection formatCells="0" formatColumns="0" formatRows="0"/>
  <mergeCells count="29">
    <mergeCell ref="W1:Y1"/>
    <mergeCell ref="A2:Y2"/>
    <mergeCell ref="W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5" right="0.75" top="0.7900000000000001" bottom="0.7900000000000001" header="0.39" footer="0.39"/>
  <pageSetup fitToHeight="1" fitToWidth="1" horizontalDpi="1200" verticalDpi="1200" orientation="landscape" paperSize="9" scale="61"/>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tabColor theme="0"/>
    <pageSetUpPr fitToPage="1"/>
  </sheetPr>
  <dimension ref="A1:S11"/>
  <sheetViews>
    <sheetView showGridLines="0" showZeros="0" workbookViewId="0" topLeftCell="A1">
      <selection activeCell="A3" sqref="A3:E3"/>
    </sheetView>
  </sheetViews>
  <sheetFormatPr defaultColWidth="9.00390625" defaultRowHeight="14.25"/>
  <cols>
    <col min="1" max="3" width="5.75390625" style="0" customWidth="1"/>
    <col min="4" max="4" width="17.50390625" style="0" customWidth="1"/>
    <col min="5" max="5" width="12.75390625" style="0" customWidth="1"/>
    <col min="6" max="6" width="10.625" style="0" customWidth="1"/>
    <col min="17" max="17" width="11.50390625" style="0" customWidth="1"/>
  </cols>
  <sheetData>
    <row r="1" ht="14.25" customHeight="1">
      <c r="S1" t="s">
        <v>224</v>
      </c>
    </row>
    <row r="2" spans="1:19" ht="33.75" customHeight="1">
      <c r="A2" s="70" t="s">
        <v>225</v>
      </c>
      <c r="B2" s="70"/>
      <c r="C2" s="70"/>
      <c r="D2" s="70"/>
      <c r="E2" s="70"/>
      <c r="F2" s="70"/>
      <c r="G2" s="70"/>
      <c r="H2" s="70"/>
      <c r="I2" s="70"/>
      <c r="J2" s="70"/>
      <c r="K2" s="70"/>
      <c r="L2" s="70"/>
      <c r="M2" s="70"/>
      <c r="N2" s="70"/>
      <c r="O2" s="70"/>
      <c r="P2" s="70"/>
      <c r="Q2" s="70"/>
      <c r="R2" s="70"/>
      <c r="S2" s="70"/>
    </row>
    <row r="3" spans="1:19" ht="14.25" customHeight="1">
      <c r="A3" s="161" t="s">
        <v>2</v>
      </c>
      <c r="B3" s="161"/>
      <c r="C3" s="162"/>
      <c r="D3" s="163"/>
      <c r="E3" s="164"/>
      <c r="R3" s="258" t="s">
        <v>78</v>
      </c>
      <c r="S3" s="258"/>
    </row>
    <row r="4" spans="1:19" ht="22.5" customHeight="1">
      <c r="A4" s="154" t="s">
        <v>93</v>
      </c>
      <c r="B4" s="154"/>
      <c r="C4" s="154"/>
      <c r="D4" s="75" t="s">
        <v>94</v>
      </c>
      <c r="E4" s="74" t="s">
        <v>158</v>
      </c>
      <c r="F4" s="75" t="s">
        <v>119</v>
      </c>
      <c r="G4" s="75"/>
      <c r="H4" s="75"/>
      <c r="I4" s="75"/>
      <c r="J4" s="75"/>
      <c r="K4" s="75"/>
      <c r="L4" s="75"/>
      <c r="M4" s="75"/>
      <c r="N4" s="75"/>
      <c r="O4" s="75"/>
      <c r="P4" s="75"/>
      <c r="Q4" s="75" t="s">
        <v>122</v>
      </c>
      <c r="R4" s="75"/>
      <c r="S4" s="75"/>
    </row>
    <row r="5" spans="1:19" ht="14.25" customHeight="1">
      <c r="A5" s="154"/>
      <c r="B5" s="154"/>
      <c r="C5" s="154"/>
      <c r="D5" s="75"/>
      <c r="E5" s="76"/>
      <c r="F5" s="75" t="s">
        <v>88</v>
      </c>
      <c r="G5" s="75" t="s">
        <v>181</v>
      </c>
      <c r="H5" s="75" t="s">
        <v>168</v>
      </c>
      <c r="I5" s="75" t="s">
        <v>169</v>
      </c>
      <c r="J5" s="75" t="s">
        <v>182</v>
      </c>
      <c r="K5" s="75" t="s">
        <v>183</v>
      </c>
      <c r="L5" s="75" t="s">
        <v>170</v>
      </c>
      <c r="M5" s="75" t="s">
        <v>184</v>
      </c>
      <c r="N5" s="75" t="s">
        <v>173</v>
      </c>
      <c r="O5" s="75" t="s">
        <v>185</v>
      </c>
      <c r="P5" s="75" t="s">
        <v>186</v>
      </c>
      <c r="Q5" s="75" t="s">
        <v>88</v>
      </c>
      <c r="R5" s="75" t="s">
        <v>187</v>
      </c>
      <c r="S5" s="75" t="s">
        <v>154</v>
      </c>
    </row>
    <row r="6" spans="1:19" ht="42.75" customHeight="1">
      <c r="A6" s="75" t="s">
        <v>96</v>
      </c>
      <c r="B6" s="75" t="s">
        <v>97</v>
      </c>
      <c r="C6" s="75" t="s">
        <v>98</v>
      </c>
      <c r="D6" s="75"/>
      <c r="E6" s="77"/>
      <c r="F6" s="75"/>
      <c r="G6" s="75"/>
      <c r="H6" s="75"/>
      <c r="I6" s="75"/>
      <c r="J6" s="75"/>
      <c r="K6" s="75"/>
      <c r="L6" s="75"/>
      <c r="M6" s="75"/>
      <c r="N6" s="75"/>
      <c r="O6" s="75"/>
      <c r="P6" s="75"/>
      <c r="Q6" s="75"/>
      <c r="R6" s="75"/>
      <c r="S6" s="75"/>
    </row>
    <row r="7" spans="1:19" ht="25.5" customHeight="1">
      <c r="A7" s="75"/>
      <c r="B7" s="75"/>
      <c r="C7" s="75"/>
      <c r="D7" s="75" t="s">
        <v>79</v>
      </c>
      <c r="E7" s="274">
        <f aca="true" t="shared" si="0" ref="E7:P7">E8</f>
        <v>62.68</v>
      </c>
      <c r="F7" s="274">
        <f t="shared" si="0"/>
        <v>62.68</v>
      </c>
      <c r="G7" s="274">
        <f t="shared" si="0"/>
        <v>51.85</v>
      </c>
      <c r="H7" s="274">
        <f t="shared" si="0"/>
        <v>0</v>
      </c>
      <c r="I7" s="274">
        <f t="shared" si="0"/>
        <v>3.48</v>
      </c>
      <c r="J7" s="274">
        <f t="shared" si="0"/>
        <v>0</v>
      </c>
      <c r="K7" s="274">
        <f t="shared" si="0"/>
        <v>0</v>
      </c>
      <c r="L7" s="274">
        <f t="shared" si="0"/>
        <v>3.5</v>
      </c>
      <c r="M7" s="274">
        <f t="shared" si="0"/>
        <v>0</v>
      </c>
      <c r="N7" s="274">
        <f t="shared" si="0"/>
        <v>0</v>
      </c>
      <c r="O7" s="274">
        <f t="shared" si="0"/>
        <v>0.87</v>
      </c>
      <c r="P7" s="274">
        <f t="shared" si="0"/>
        <v>2.98</v>
      </c>
      <c r="Q7" s="78"/>
      <c r="R7" s="78"/>
      <c r="S7" s="78"/>
    </row>
    <row r="8" spans="1:19" ht="22.5" customHeight="1">
      <c r="A8" s="80" t="str">
        <f>'15 一般-工资福利（部门预算）'!A8</f>
        <v>201</v>
      </c>
      <c r="B8" s="80"/>
      <c r="C8" s="80"/>
      <c r="D8" s="80" t="str">
        <f>'15 一般-工资福利（部门预算）'!D8</f>
        <v>一般公共服务支出</v>
      </c>
      <c r="E8" s="274">
        <f>E9</f>
        <v>62.68</v>
      </c>
      <c r="F8" s="274">
        <f aca="true" t="shared" si="1" ref="F8:S8">F9</f>
        <v>62.68</v>
      </c>
      <c r="G8" s="274">
        <f t="shared" si="1"/>
        <v>51.85</v>
      </c>
      <c r="H8" s="274">
        <f t="shared" si="1"/>
        <v>0</v>
      </c>
      <c r="I8" s="274">
        <f t="shared" si="1"/>
        <v>3.48</v>
      </c>
      <c r="J8" s="274">
        <f t="shared" si="1"/>
        <v>0</v>
      </c>
      <c r="K8" s="274">
        <f t="shared" si="1"/>
        <v>0</v>
      </c>
      <c r="L8" s="274">
        <f t="shared" si="1"/>
        <v>3.5</v>
      </c>
      <c r="M8" s="274">
        <f t="shared" si="1"/>
        <v>0</v>
      </c>
      <c r="N8" s="274">
        <f t="shared" si="1"/>
        <v>0</v>
      </c>
      <c r="O8" s="274">
        <f t="shared" si="1"/>
        <v>0.87</v>
      </c>
      <c r="P8" s="274">
        <f t="shared" si="1"/>
        <v>2.98</v>
      </c>
      <c r="Q8" s="274">
        <f t="shared" si="1"/>
        <v>0</v>
      </c>
      <c r="R8" s="274">
        <f t="shared" si="1"/>
        <v>0</v>
      </c>
      <c r="S8" s="274">
        <f t="shared" si="1"/>
        <v>0</v>
      </c>
    </row>
    <row r="9" spans="1:19" ht="22.5" customHeight="1">
      <c r="A9" s="80" t="str">
        <f>'15 一般-工资福利（部门预算）'!A9</f>
        <v>201</v>
      </c>
      <c r="B9" s="80" t="str">
        <f>'15 一般-工资福利（部门预算）'!B9</f>
        <v>02</v>
      </c>
      <c r="C9" s="80"/>
      <c r="D9" s="80" t="str">
        <f>'15 一般-工资福利（部门预算）'!D9</f>
        <v>政协事务</v>
      </c>
      <c r="E9" s="274">
        <f>SUM(E10:E11)</f>
        <v>62.68</v>
      </c>
      <c r="F9" s="274">
        <f aca="true" t="shared" si="2" ref="F9:S9">SUM(F10:F11)</f>
        <v>62.68</v>
      </c>
      <c r="G9" s="274">
        <f t="shared" si="2"/>
        <v>51.85</v>
      </c>
      <c r="H9" s="274">
        <f t="shared" si="2"/>
        <v>0</v>
      </c>
      <c r="I9" s="274">
        <f t="shared" si="2"/>
        <v>3.48</v>
      </c>
      <c r="J9" s="274">
        <f t="shared" si="2"/>
        <v>0</v>
      </c>
      <c r="K9" s="274">
        <f t="shared" si="2"/>
        <v>0</v>
      </c>
      <c r="L9" s="274">
        <f t="shared" si="2"/>
        <v>3.5</v>
      </c>
      <c r="M9" s="274">
        <f t="shared" si="2"/>
        <v>0</v>
      </c>
      <c r="N9" s="274">
        <f t="shared" si="2"/>
        <v>0</v>
      </c>
      <c r="O9" s="274">
        <f t="shared" si="2"/>
        <v>0.87</v>
      </c>
      <c r="P9" s="274">
        <f t="shared" si="2"/>
        <v>2.98</v>
      </c>
      <c r="Q9" s="274">
        <f t="shared" si="2"/>
        <v>0</v>
      </c>
      <c r="R9" s="274">
        <f t="shared" si="2"/>
        <v>0</v>
      </c>
      <c r="S9" s="274">
        <f t="shared" si="2"/>
        <v>0</v>
      </c>
    </row>
    <row r="10" spans="1:19" s="25" customFormat="1" ht="22.5" customHeight="1">
      <c r="A10" s="80" t="str">
        <f>'15 一般-工资福利（部门预算）'!A10</f>
        <v>201</v>
      </c>
      <c r="B10" s="80" t="str">
        <f>'15 一般-工资福利（部门预算）'!B10</f>
        <v>02</v>
      </c>
      <c r="C10" s="80" t="str">
        <f>'15 一般-工资福利（部门预算）'!C10</f>
        <v>01</v>
      </c>
      <c r="D10" s="80" t="str">
        <f>'15 一般-工资福利（部门预算）'!D10</f>
        <v>行政运行</v>
      </c>
      <c r="E10" s="275">
        <f>F10+Q10</f>
        <v>62.68</v>
      </c>
      <c r="F10" s="275">
        <f>'17一般-商品和服务（部门预算）'!E10</f>
        <v>62.68</v>
      </c>
      <c r="G10" s="275">
        <f>F10-SUM(H10:P10)</f>
        <v>51.85</v>
      </c>
      <c r="H10" s="275">
        <f>'17一般-商品和服务（部门预算）'!O10</f>
        <v>0</v>
      </c>
      <c r="I10" s="275">
        <f>'17一般-商品和服务（部门预算）'!P10</f>
        <v>3.48</v>
      </c>
      <c r="J10" s="275"/>
      <c r="K10" s="275"/>
      <c r="L10" s="275">
        <f>'17一般-商品和服务（部门预算）'!Q10</f>
        <v>3.5</v>
      </c>
      <c r="M10" s="275">
        <f>'17一般-商品和服务（部门预算）'!M10</f>
        <v>0</v>
      </c>
      <c r="N10" s="275">
        <f>'17一般-商品和服务（部门预算）'!T10</f>
        <v>0</v>
      </c>
      <c r="O10" s="275">
        <f>'17一般-商品和服务（部门预算）'!N10</f>
        <v>0.87</v>
      </c>
      <c r="P10" s="275">
        <f>'17一般-商品和服务（部门预算）'!Y10+'17一般-商品和服务（部门预算）'!W10+'17一般-商品和服务（部门预算）'!X10</f>
        <v>2.98</v>
      </c>
      <c r="Q10" s="275">
        <f>'16一般-工资福利(政府预算)'!K10</f>
        <v>0</v>
      </c>
      <c r="R10" s="275"/>
      <c r="S10" s="275"/>
    </row>
    <row r="11" spans="1:19" ht="22.5" customHeight="1">
      <c r="A11" s="155"/>
      <c r="B11" s="155"/>
      <c r="C11" s="155"/>
      <c r="D11" s="155"/>
      <c r="E11" s="275"/>
      <c r="F11" s="275"/>
      <c r="G11" s="275"/>
      <c r="H11" s="275"/>
      <c r="I11" s="275"/>
      <c r="J11" s="275"/>
      <c r="K11" s="275"/>
      <c r="L11" s="275"/>
      <c r="M11" s="275"/>
      <c r="N11" s="275"/>
      <c r="O11" s="275"/>
      <c r="P11" s="255"/>
      <c r="Q11" s="255"/>
      <c r="R11" s="255"/>
      <c r="S11" s="255"/>
    </row>
  </sheetData>
  <sheetProtection formatCells="0" formatColumns="0" formatRows="0"/>
  <mergeCells count="21">
    <mergeCell ref="A2:S2"/>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5" right="0.75" top="0.7900000000000001" bottom="0.7900000000000001" header="0.39" footer="0.39"/>
  <pageSetup fitToHeight="1" fitToWidth="1" horizontalDpi="1200" verticalDpi="1200" orientation="landscape" paperSize="9" scale="6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R18"/>
  <sheetViews>
    <sheetView showGridLines="0" showZeros="0" workbookViewId="0" topLeftCell="A1">
      <selection activeCell="A3" sqref="A3:E3"/>
    </sheetView>
  </sheetViews>
  <sheetFormatPr defaultColWidth="6.875" defaultRowHeight="22.5" customHeight="1"/>
  <cols>
    <col min="1" max="3" width="4.00390625" style="260" customWidth="1"/>
    <col min="4" max="4" width="30.125" style="260" customWidth="1"/>
    <col min="5" max="5" width="11.375" style="260" customWidth="1"/>
    <col min="6" max="11" width="10.375" style="260" customWidth="1"/>
    <col min="12" max="245" width="6.75390625" style="260" customWidth="1"/>
    <col min="246" max="251" width="6.75390625" style="261" customWidth="1"/>
    <col min="252" max="252" width="6.875" style="262" customWidth="1"/>
    <col min="253" max="16384" width="6.875" style="262" customWidth="1"/>
  </cols>
  <sheetData>
    <row r="1" spans="11:252" ht="22.5" customHeight="1">
      <c r="K1" s="260" t="s">
        <v>226</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row>
    <row r="2" spans="1:252" ht="22.5" customHeight="1">
      <c r="A2" s="263" t="s">
        <v>227</v>
      </c>
      <c r="B2" s="263"/>
      <c r="C2" s="263"/>
      <c r="D2" s="263"/>
      <c r="E2" s="263"/>
      <c r="F2" s="263"/>
      <c r="G2" s="263"/>
      <c r="H2" s="263"/>
      <c r="I2" s="263"/>
      <c r="J2" s="263"/>
      <c r="K2" s="26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pans="1:252" ht="22.5" customHeight="1">
      <c r="A3" s="161" t="s">
        <v>2</v>
      </c>
      <c r="B3" s="161"/>
      <c r="C3" s="162"/>
      <c r="D3" s="163"/>
      <c r="E3" s="164"/>
      <c r="G3" s="264"/>
      <c r="I3" s="271" t="s">
        <v>78</v>
      </c>
      <c r="J3" s="271"/>
      <c r="K3" s="271"/>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row>
    <row r="4" spans="1:252" ht="23.25" customHeight="1">
      <c r="A4" s="265" t="s">
        <v>93</v>
      </c>
      <c r="B4" s="265"/>
      <c r="C4" s="265"/>
      <c r="D4" s="266" t="s">
        <v>94</v>
      </c>
      <c r="E4" s="266" t="s">
        <v>158</v>
      </c>
      <c r="F4" s="267" t="s">
        <v>190</v>
      </c>
      <c r="G4" s="266" t="s">
        <v>191</v>
      </c>
      <c r="H4" s="266" t="s">
        <v>192</v>
      </c>
      <c r="I4" s="266" t="s">
        <v>193</v>
      </c>
      <c r="J4" s="266" t="s">
        <v>194</v>
      </c>
      <c r="K4" s="266" t="s">
        <v>178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row>
    <row r="5" spans="1:252" ht="22.5" customHeight="1">
      <c r="A5" s="266" t="s">
        <v>96</v>
      </c>
      <c r="B5" s="266" t="s">
        <v>97</v>
      </c>
      <c r="C5" s="266" t="s">
        <v>98</v>
      </c>
      <c r="D5" s="266"/>
      <c r="E5" s="266"/>
      <c r="F5" s="267"/>
      <c r="G5" s="266"/>
      <c r="H5" s="266"/>
      <c r="I5" s="266"/>
      <c r="J5" s="266"/>
      <c r="K5" s="266"/>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row>
    <row r="6" spans="1:252" ht="22.5" customHeight="1">
      <c r="A6" s="266"/>
      <c r="B6" s="266"/>
      <c r="C6" s="266"/>
      <c r="D6" s="266"/>
      <c r="E6" s="266"/>
      <c r="F6" s="267"/>
      <c r="G6" s="266"/>
      <c r="H6" s="266"/>
      <c r="I6" s="266"/>
      <c r="J6" s="266"/>
      <c r="K6" s="26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row>
    <row r="7" spans="1:252" s="259" customFormat="1" ht="22.5" customHeight="1">
      <c r="A7" s="80"/>
      <c r="B7" s="80"/>
      <c r="C7" s="80"/>
      <c r="D7" s="80"/>
      <c r="E7" s="268"/>
      <c r="F7" s="269"/>
      <c r="G7" s="270"/>
      <c r="H7" s="270"/>
      <c r="I7" s="270"/>
      <c r="J7" s="270"/>
      <c r="K7" s="270"/>
      <c r="L7" s="272"/>
      <c r="M7" s="264"/>
      <c r="N7" s="264"/>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row>
    <row r="8" spans="1:252" ht="26.25" customHeight="1">
      <c r="A8" s="264"/>
      <c r="B8" s="264"/>
      <c r="C8" s="264"/>
      <c r="D8" s="180" t="s">
        <v>195</v>
      </c>
      <c r="E8" s="264"/>
      <c r="F8" s="264"/>
      <c r="G8" s="264"/>
      <c r="H8" s="264"/>
      <c r="I8" s="264"/>
      <c r="J8" s="264"/>
      <c r="K8" s="264"/>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row>
    <row r="9" spans="7:252" ht="22.5" customHeight="1">
      <c r="G9" s="264"/>
      <c r="L9" s="273"/>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row>
    <row r="10" spans="12:252" ht="22.5" customHeight="1">
      <c r="L10" s="273"/>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row>
    <row r="11" spans="12:252" ht="22.5" customHeight="1">
      <c r="L11" s="273"/>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row>
    <row r="12" spans="12:252" ht="22.5" customHeight="1">
      <c r="L12" s="273"/>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row>
    <row r="13" spans="12:252" ht="22.5" customHeight="1">
      <c r="L13" s="27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row>
    <row r="14" spans="12:252" ht="22.5" customHeight="1">
      <c r="L14" s="273"/>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row>
    <row r="15" spans="12:252" ht="22.5" customHeight="1">
      <c r="L15" s="273"/>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row>
    <row r="16" spans="1:252" ht="22.5" customHeight="1">
      <c r="A16"/>
      <c r="B16"/>
      <c r="C16"/>
      <c r="D16"/>
      <c r="E16"/>
      <c r="F16"/>
      <c r="G16"/>
      <c r="H16"/>
      <c r="I16"/>
      <c r="J16"/>
      <c r="K16"/>
      <c r="L16" s="27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row>
    <row r="17" spans="1:252" ht="22.5" customHeight="1">
      <c r="A17"/>
      <c r="B17"/>
      <c r="C17"/>
      <c r="D17"/>
      <c r="E17"/>
      <c r="F17"/>
      <c r="G17"/>
      <c r="H17"/>
      <c r="I17"/>
      <c r="J17"/>
      <c r="K17"/>
      <c r="L17" s="27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22.5" customHeight="1">
      <c r="A18"/>
      <c r="B18"/>
      <c r="C18"/>
      <c r="D18"/>
      <c r="E18"/>
      <c r="F18"/>
      <c r="G18"/>
      <c r="H18"/>
      <c r="I18"/>
      <c r="J18"/>
      <c r="K18"/>
      <c r="L18" s="27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sheetData>
  <sheetProtection formatCells="0" formatColumns="0" formatRows="0"/>
  <mergeCells count="14">
    <mergeCell ref="A2:K2"/>
    <mergeCell ref="I3:K3"/>
    <mergeCell ref="A4:C4"/>
    <mergeCell ref="A5:A6"/>
    <mergeCell ref="B5:B6"/>
    <mergeCell ref="C5:C6"/>
    <mergeCell ref="D4:D6"/>
    <mergeCell ref="E4:E6"/>
    <mergeCell ref="F4:F6"/>
    <mergeCell ref="G4:G6"/>
    <mergeCell ref="H4:H6"/>
    <mergeCell ref="I4:I6"/>
    <mergeCell ref="J4:J6"/>
    <mergeCell ref="K4:K6"/>
  </mergeCells>
  <printOptions horizontalCentered="1"/>
  <pageMargins left="0.75" right="0.75" top="0.7900000000000001" bottom="0.7900000000000001" header="0.39" footer="0.39"/>
  <pageSetup fitToHeight="1" fitToWidth="1" horizontalDpi="1200" verticalDpi="1200" orientation="landscape" paperSize="9" scale="9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A3" sqref="A3:C3"/>
    </sheetView>
  </sheetViews>
  <sheetFormatPr defaultColWidth="6.875" defaultRowHeight="22.5" customHeight="1"/>
  <cols>
    <col min="1" max="1" width="8.375" style="523" customWidth="1"/>
    <col min="2" max="2" width="26.50390625" style="523" customWidth="1"/>
    <col min="3" max="13" width="9.875" style="523" customWidth="1"/>
    <col min="14" max="255" width="6.75390625" style="523" customWidth="1"/>
    <col min="256" max="256" width="6.875" style="524" customWidth="1"/>
  </cols>
  <sheetData>
    <row r="1" spans="2:255" ht="22.5" customHeight="1">
      <c r="B1" s="525"/>
      <c r="C1" s="525"/>
      <c r="D1" s="525"/>
      <c r="E1" s="525"/>
      <c r="F1" s="525"/>
      <c r="G1" s="525"/>
      <c r="H1" s="525"/>
      <c r="I1" s="525"/>
      <c r="J1" s="525"/>
      <c r="K1" s="541" t="s">
        <v>76</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526" t="s">
        <v>77</v>
      </c>
      <c r="B2" s="526"/>
      <c r="C2" s="526"/>
      <c r="D2" s="526"/>
      <c r="E2" s="526"/>
      <c r="F2" s="526"/>
      <c r="G2" s="526"/>
      <c r="H2" s="526"/>
      <c r="I2" s="526"/>
      <c r="J2" s="526"/>
      <c r="K2" s="526"/>
      <c r="L2" s="526"/>
      <c r="M2" s="52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161" t="s">
        <v>2</v>
      </c>
      <c r="B3" s="161"/>
      <c r="C3" s="365"/>
      <c r="D3" s="527"/>
      <c r="E3" s="528"/>
      <c r="F3" s="528"/>
      <c r="G3" s="529"/>
      <c r="H3" s="529"/>
      <c r="I3" s="529"/>
      <c r="J3" s="529"/>
      <c r="K3" s="523" t="s">
        <v>78</v>
      </c>
      <c r="L3" s="542"/>
      <c r="M3" s="542"/>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530" t="s">
        <v>79</v>
      </c>
      <c r="B4" s="531" t="s">
        <v>80</v>
      </c>
      <c r="C4" s="531"/>
      <c r="D4" s="531"/>
      <c r="E4" s="532" t="s">
        <v>81</v>
      </c>
      <c r="F4" s="532" t="s">
        <v>82</v>
      </c>
      <c r="G4" s="532" t="s">
        <v>83</v>
      </c>
      <c r="H4" s="532" t="s">
        <v>84</v>
      </c>
      <c r="I4" s="532" t="s">
        <v>85</v>
      </c>
      <c r="J4" s="543" t="s">
        <v>86</v>
      </c>
      <c r="K4" s="544" t="s">
        <v>87</v>
      </c>
      <c r="L4" s="442"/>
      <c r="M4" s="442"/>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s="524"/>
      <c r="IU4" s="524"/>
    </row>
    <row r="5" spans="1:255" ht="36" customHeight="1">
      <c r="A5" s="532"/>
      <c r="B5" s="532" t="s">
        <v>88</v>
      </c>
      <c r="C5" s="532" t="s">
        <v>89</v>
      </c>
      <c r="D5" s="532" t="s">
        <v>90</v>
      </c>
      <c r="E5" s="532"/>
      <c r="F5" s="532"/>
      <c r="G5" s="532"/>
      <c r="H5" s="532"/>
      <c r="I5" s="532"/>
      <c r="J5" s="532"/>
      <c r="K5" s="54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s="524"/>
      <c r="IU5" s="524"/>
    </row>
    <row r="6" spans="1:255" ht="22.5" customHeight="1">
      <c r="A6" s="533">
        <v>1</v>
      </c>
      <c r="B6" s="533">
        <v>2</v>
      </c>
      <c r="C6" s="533">
        <v>3</v>
      </c>
      <c r="D6" s="533">
        <v>4</v>
      </c>
      <c r="E6" s="533">
        <v>5</v>
      </c>
      <c r="F6" s="533">
        <v>6</v>
      </c>
      <c r="G6" s="533">
        <v>7</v>
      </c>
      <c r="H6" s="533">
        <v>8</v>
      </c>
      <c r="I6" s="533">
        <v>9</v>
      </c>
      <c r="J6" s="533">
        <v>10</v>
      </c>
      <c r="K6" s="545">
        <v>11</v>
      </c>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s="524"/>
      <c r="IU6" s="524"/>
    </row>
    <row r="7" spans="1:253" s="522" customFormat="1" ht="23.25" customHeight="1">
      <c r="A7" s="534">
        <f>SUM(C7:K7)</f>
        <v>478.24</v>
      </c>
      <c r="B7" s="535">
        <f>SUM(C7:D7)</f>
        <v>478.24</v>
      </c>
      <c r="C7" s="536">
        <f>'12 财政拨款收支总表'!B26</f>
        <v>478.24</v>
      </c>
      <c r="D7" s="537">
        <f>'12 财政拨款收支总表'!B8</f>
        <v>0</v>
      </c>
      <c r="E7" s="537"/>
      <c r="F7" s="537">
        <f>'12 财政拨款收支总表'!B9</f>
        <v>0</v>
      </c>
      <c r="G7" s="538"/>
      <c r="H7" s="538"/>
      <c r="I7" s="538"/>
      <c r="J7" s="538"/>
      <c r="K7" s="546"/>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row>
    <row r="8" spans="1:255" ht="29.25" customHeight="1">
      <c r="A8" s="539"/>
      <c r="B8" s="539"/>
      <c r="C8" s="539"/>
      <c r="D8" s="539"/>
      <c r="E8" s="539"/>
      <c r="F8" s="539"/>
      <c r="G8" s="539"/>
      <c r="H8" s="539"/>
      <c r="I8" s="539"/>
      <c r="J8" s="539"/>
      <c r="K8" s="539"/>
      <c r="L8" s="539"/>
      <c r="M8" s="539"/>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539"/>
      <c r="B9" s="539"/>
      <c r="C9" s="539"/>
      <c r="D9" s="539"/>
      <c r="E9" s="539"/>
      <c r="F9" s="539"/>
      <c r="G9" s="539"/>
      <c r="H9" s="539"/>
      <c r="I9" s="539"/>
      <c r="J9" s="539"/>
      <c r="K9" s="539"/>
      <c r="L9" s="539"/>
      <c r="M9" s="53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539"/>
      <c r="B10" s="539"/>
      <c r="C10" s="540"/>
      <c r="D10" s="539"/>
      <c r="E10" s="539"/>
      <c r="F10" s="539"/>
      <c r="G10" s="539"/>
      <c r="H10" s="539"/>
      <c r="I10" s="539"/>
      <c r="J10" s="539"/>
      <c r="K10" s="539"/>
      <c r="L10" s="539"/>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539"/>
      <c r="C11" s="539"/>
      <c r="D11" s="539"/>
      <c r="E11" s="539"/>
      <c r="F11" s="539"/>
      <c r="G11" s="539"/>
      <c r="H11" s="539"/>
      <c r="I11" s="539"/>
      <c r="J11" s="539"/>
      <c r="K11" s="539"/>
      <c r="L11" s="539"/>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539"/>
      <c r="D12" s="539"/>
      <c r="G12" s="539"/>
      <c r="H12" s="539"/>
      <c r="I12" s="539"/>
      <c r="J12" s="539"/>
      <c r="K12" s="539"/>
      <c r="L12" s="539"/>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539"/>
      <c r="I13" s="539"/>
      <c r="J13" s="539"/>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539"/>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539"/>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539"/>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1">
    <mergeCell ref="A2:M2"/>
    <mergeCell ref="L3:M3"/>
    <mergeCell ref="B4:D4"/>
    <mergeCell ref="A4:A5"/>
    <mergeCell ref="E4:E5"/>
    <mergeCell ref="F4:F5"/>
    <mergeCell ref="G4:G5"/>
    <mergeCell ref="H4:H5"/>
    <mergeCell ref="I4:I5"/>
    <mergeCell ref="J4:J5"/>
    <mergeCell ref="K4:K5"/>
  </mergeCells>
  <printOptions horizontalCentered="1"/>
  <pageMargins left="0.75" right="0.75" top="0.7900000000000001" bottom="0.7900000000000001" header="0.39" footer="0.39"/>
  <pageSetup fitToHeight="1" fitToWidth="1" horizontalDpi="1200" verticalDpi="1200" orientation="landscape" paperSize="9" scale="8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8"/>
  <sheetViews>
    <sheetView showGridLines="0" showZeros="0" workbookViewId="0" topLeftCell="A1">
      <selection activeCell="A3" sqref="A3:E3"/>
    </sheetView>
  </sheetViews>
  <sheetFormatPr defaultColWidth="9.00390625" defaultRowHeight="14.25"/>
  <cols>
    <col min="1" max="3" width="5.875" style="0" customWidth="1"/>
    <col min="4" max="4" width="14.875" style="0" customWidth="1"/>
    <col min="5" max="5" width="10.375" style="0" customWidth="1"/>
    <col min="9" max="9" width="12.375" style="0" customWidth="1"/>
    <col min="10" max="10" width="15.375" style="0" customWidth="1"/>
  </cols>
  <sheetData>
    <row r="1" ht="14.25" customHeight="1">
      <c r="J1" t="s">
        <v>228</v>
      </c>
    </row>
    <row r="2" spans="1:10" ht="54.75" customHeight="1">
      <c r="A2" s="253" t="s">
        <v>229</v>
      </c>
      <c r="B2" s="253"/>
      <c r="C2" s="253"/>
      <c r="D2" s="253"/>
      <c r="E2" s="253"/>
      <c r="F2" s="253"/>
      <c r="G2" s="253"/>
      <c r="H2" s="253"/>
      <c r="I2" s="253"/>
      <c r="J2" s="253"/>
    </row>
    <row r="3" spans="1:10" ht="14.25" customHeight="1">
      <c r="A3" s="161" t="s">
        <v>2</v>
      </c>
      <c r="B3" s="161"/>
      <c r="C3" s="162"/>
      <c r="D3" s="163"/>
      <c r="E3" s="164"/>
      <c r="I3" s="258" t="s">
        <v>78</v>
      </c>
      <c r="J3" s="258"/>
    </row>
    <row r="4" spans="1:10" ht="33" customHeight="1">
      <c r="A4" s="254" t="s">
        <v>93</v>
      </c>
      <c r="B4" s="254"/>
      <c r="C4" s="254"/>
      <c r="D4" s="75" t="s">
        <v>94</v>
      </c>
      <c r="E4" s="75" t="s">
        <v>108</v>
      </c>
      <c r="F4" s="75"/>
      <c r="G4" s="75"/>
      <c r="H4" s="75"/>
      <c r="I4" s="75"/>
      <c r="J4" s="75"/>
    </row>
    <row r="5" spans="1:10" ht="14.25" customHeight="1">
      <c r="A5" s="75" t="s">
        <v>96</v>
      </c>
      <c r="B5" s="75" t="s">
        <v>97</v>
      </c>
      <c r="C5" s="75" t="s">
        <v>98</v>
      </c>
      <c r="D5" s="75"/>
      <c r="E5" s="75" t="s">
        <v>88</v>
      </c>
      <c r="F5" s="75" t="s">
        <v>198</v>
      </c>
      <c r="G5" s="75" t="s">
        <v>194</v>
      </c>
      <c r="H5" s="75" t="s">
        <v>199</v>
      </c>
      <c r="I5" s="75" t="s">
        <v>190</v>
      </c>
      <c r="J5" s="75" t="s">
        <v>200</v>
      </c>
    </row>
    <row r="6" spans="1:10" ht="32.25" customHeight="1">
      <c r="A6" s="75"/>
      <c r="B6" s="75"/>
      <c r="C6" s="75"/>
      <c r="D6" s="75"/>
      <c r="E6" s="75"/>
      <c r="F6" s="75"/>
      <c r="G6" s="75"/>
      <c r="H6" s="75"/>
      <c r="I6" s="75"/>
      <c r="J6" s="75"/>
    </row>
    <row r="7" spans="1:10" s="25" customFormat="1" ht="22.5" customHeight="1">
      <c r="A7" s="80"/>
      <c r="B7" s="80"/>
      <c r="C7" s="80"/>
      <c r="D7" s="80"/>
      <c r="E7" s="255"/>
      <c r="F7" s="256"/>
      <c r="G7" s="257"/>
      <c r="H7" s="257"/>
      <c r="I7" s="257">
        <f>'19 一般-个人和家庭（部门预算）'!F7</f>
        <v>0</v>
      </c>
      <c r="J7" s="257">
        <f>'19 一般-个人和家庭（部门预算）'!K7</f>
        <v>0</v>
      </c>
    </row>
    <row r="8" ht="14.25">
      <c r="D8" s="180" t="s">
        <v>195</v>
      </c>
    </row>
  </sheetData>
  <sheetProtection formatCells="0" formatColumns="0" formatRows="0"/>
  <mergeCells count="14">
    <mergeCell ref="A2:J2"/>
    <mergeCell ref="I3:J3"/>
    <mergeCell ref="A4:C4"/>
    <mergeCell ref="E4:J4"/>
    <mergeCell ref="A5:A6"/>
    <mergeCell ref="B5:B6"/>
    <mergeCell ref="C5:C6"/>
    <mergeCell ref="D4:D6"/>
    <mergeCell ref="E5:E6"/>
    <mergeCell ref="F5:F6"/>
    <mergeCell ref="G5:G6"/>
    <mergeCell ref="H5:H6"/>
    <mergeCell ref="I5:I6"/>
    <mergeCell ref="J5:J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V21"/>
  <sheetViews>
    <sheetView showGridLines="0" showZeros="0" workbookViewId="0" topLeftCell="A1">
      <selection activeCell="A3" sqref="A3:E3"/>
    </sheetView>
  </sheetViews>
  <sheetFormatPr defaultColWidth="6.875" defaultRowHeight="12.75" customHeight="1"/>
  <cols>
    <col min="1" max="1" width="5.50390625" style="203" customWidth="1"/>
    <col min="2" max="2" width="6.125" style="203" customWidth="1"/>
    <col min="3" max="3" width="6.625" style="203" customWidth="1"/>
    <col min="4" max="4" width="15.875" style="203" customWidth="1"/>
    <col min="5" max="5" width="21.75390625" style="203" customWidth="1"/>
    <col min="6" max="7" width="11.125" style="203" customWidth="1"/>
    <col min="8" max="16" width="10.125" style="203" customWidth="1"/>
    <col min="17" max="16384" width="6.875" style="203" customWidth="1"/>
  </cols>
  <sheetData>
    <row r="1" spans="1:256" ht="22.5" customHeight="1">
      <c r="A1" s="204"/>
      <c r="B1" s="204"/>
      <c r="C1" s="204"/>
      <c r="D1" s="204"/>
      <c r="E1" s="204"/>
      <c r="F1" s="204"/>
      <c r="G1" s="204"/>
      <c r="H1" s="204"/>
      <c r="I1" s="204"/>
      <c r="J1" s="204"/>
      <c r="K1" s="204"/>
      <c r="L1" s="204"/>
      <c r="M1" s="231"/>
      <c r="N1" s="233"/>
      <c r="P1" s="234" t="s">
        <v>230</v>
      </c>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2.5" customHeight="1">
      <c r="A2" s="205" t="s">
        <v>231</v>
      </c>
      <c r="B2" s="205"/>
      <c r="C2" s="205"/>
      <c r="D2" s="205"/>
      <c r="E2" s="205"/>
      <c r="F2" s="205"/>
      <c r="G2" s="205"/>
      <c r="H2" s="205"/>
      <c r="I2" s="205"/>
      <c r="J2" s="205"/>
      <c r="K2" s="205"/>
      <c r="L2" s="205"/>
      <c r="M2" s="205"/>
      <c r="N2" s="205"/>
      <c r="O2" s="205"/>
      <c r="P2" s="205"/>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5" customHeight="1">
      <c r="A3" s="161" t="s">
        <v>2</v>
      </c>
      <c r="B3" s="161"/>
      <c r="C3" s="162"/>
      <c r="D3" s="163"/>
      <c r="E3" s="164"/>
      <c r="F3" s="206"/>
      <c r="G3" s="207"/>
      <c r="H3" s="207"/>
      <c r="I3" s="207"/>
      <c r="J3" s="206"/>
      <c r="K3" s="206"/>
      <c r="L3" s="206"/>
      <c r="M3" s="231"/>
      <c r="N3" s="235"/>
      <c r="P3" s="236" t="s">
        <v>78</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208" t="s">
        <v>93</v>
      </c>
      <c r="B4" s="209"/>
      <c r="C4" s="210"/>
      <c r="D4" s="211" t="s">
        <v>94</v>
      </c>
      <c r="E4" s="212" t="s">
        <v>232</v>
      </c>
      <c r="F4" s="213" t="s">
        <v>95</v>
      </c>
      <c r="G4" s="214" t="s">
        <v>80</v>
      </c>
      <c r="H4" s="215"/>
      <c r="I4" s="237"/>
      <c r="J4" s="213" t="s">
        <v>81</v>
      </c>
      <c r="K4" s="213" t="s">
        <v>82</v>
      </c>
      <c r="L4" s="213" t="s">
        <v>83</v>
      </c>
      <c r="M4" s="213" t="s">
        <v>84</v>
      </c>
      <c r="N4" s="213" t="s">
        <v>85</v>
      </c>
      <c r="O4" s="238" t="s">
        <v>86</v>
      </c>
      <c r="P4" s="239" t="s">
        <v>87</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 customHeight="1">
      <c r="A5" s="170" t="s">
        <v>96</v>
      </c>
      <c r="B5" s="172" t="s">
        <v>97</v>
      </c>
      <c r="C5" s="172" t="s">
        <v>98</v>
      </c>
      <c r="D5" s="211"/>
      <c r="E5" s="212"/>
      <c r="F5" s="216"/>
      <c r="G5" s="216" t="s">
        <v>88</v>
      </c>
      <c r="H5" s="216" t="s">
        <v>89</v>
      </c>
      <c r="I5" s="216" t="s">
        <v>90</v>
      </c>
      <c r="J5" s="216"/>
      <c r="K5" s="216"/>
      <c r="L5" s="216"/>
      <c r="M5" s="216"/>
      <c r="N5" s="216"/>
      <c r="O5" s="240"/>
      <c r="P5" s="241"/>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4" customHeight="1">
      <c r="A6" s="217"/>
      <c r="B6" s="218"/>
      <c r="C6" s="218"/>
      <c r="D6" s="219" t="s">
        <v>79</v>
      </c>
      <c r="E6" s="220"/>
      <c r="F6" s="221">
        <f>SUM(H6:P6)</f>
        <v>86.1</v>
      </c>
      <c r="G6" s="222">
        <f>SUM(H6:I6)</f>
        <v>86.1</v>
      </c>
      <c r="H6" s="223">
        <v>86.1</v>
      </c>
      <c r="I6" s="242"/>
      <c r="J6" s="242"/>
      <c r="K6" s="242"/>
      <c r="L6" s="242"/>
      <c r="M6" s="242"/>
      <c r="N6" s="243"/>
      <c r="O6" s="244"/>
      <c r="P6" s="245"/>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2.5" customHeight="1">
      <c r="A7" s="213" t="str">
        <f>'18 一般-商品服务(政府预算)'!A8</f>
        <v>201</v>
      </c>
      <c r="B7" s="213">
        <f>'18 一般-商品服务(政府预算)'!B8</f>
        <v>0</v>
      </c>
      <c r="C7" s="213">
        <f>'18 一般-商品服务(政府预算)'!C8</f>
        <v>0</v>
      </c>
      <c r="D7" s="213" t="str">
        <f>'17一般-商品和服务（部门预算）'!D8</f>
        <v>一般公共服务支出</v>
      </c>
      <c r="E7" s="213"/>
      <c r="F7" s="224"/>
      <c r="G7" s="213"/>
      <c r="H7" s="213"/>
      <c r="I7" s="246"/>
      <c r="J7" s="246"/>
      <c r="K7" s="246"/>
      <c r="L7" s="246"/>
      <c r="M7" s="246"/>
      <c r="N7" s="213"/>
      <c r="O7" s="247"/>
      <c r="P7" s="248"/>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2.5" customHeight="1">
      <c r="A8" s="213" t="str">
        <f>'18 一般-商品服务(政府预算)'!A9</f>
        <v>201</v>
      </c>
      <c r="B8" s="213" t="str">
        <f>'18 一般-商品服务(政府预算)'!B9</f>
        <v>02</v>
      </c>
      <c r="C8" s="213">
        <f>'18 一般-商品服务(政府预算)'!C9</f>
        <v>0</v>
      </c>
      <c r="D8" s="213" t="str">
        <f>'17一般-商品和服务（部门预算）'!D9</f>
        <v>政协事务</v>
      </c>
      <c r="E8" s="213"/>
      <c r="F8" s="224"/>
      <c r="G8" s="213"/>
      <c r="H8" s="213"/>
      <c r="I8" s="246"/>
      <c r="J8" s="246"/>
      <c r="K8" s="246"/>
      <c r="L8" s="246"/>
      <c r="M8" s="246"/>
      <c r="N8" s="213"/>
      <c r="O8" s="247"/>
      <c r="P8" s="24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25" customHeight="1">
      <c r="A9" s="225" t="s">
        <v>215</v>
      </c>
      <c r="B9" s="226" t="s">
        <v>217</v>
      </c>
      <c r="C9" s="226" t="s">
        <v>233</v>
      </c>
      <c r="D9" s="227" t="s">
        <v>234</v>
      </c>
      <c r="E9" s="228" t="s">
        <v>235</v>
      </c>
      <c r="F9" s="221">
        <f>SUM(H9:P9)</f>
        <v>86.1</v>
      </c>
      <c r="G9" s="222">
        <f>SUM(H9:I9)</f>
        <v>86.1</v>
      </c>
      <c r="H9" s="223">
        <v>86.1</v>
      </c>
      <c r="I9" s="249"/>
      <c r="J9" s="249"/>
      <c r="K9" s="249"/>
      <c r="L9" s="249"/>
      <c r="M9" s="249"/>
      <c r="N9" s="250"/>
      <c r="O9" s="251"/>
      <c r="P9" s="250"/>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256" ht="22.5" customHeight="1">
      <c r="A10" s="229"/>
      <c r="B10" s="229"/>
      <c r="C10" s="229"/>
      <c r="D10" s="230"/>
      <c r="E10" s="230"/>
      <c r="F10" s="230"/>
      <c r="G10" s="230"/>
      <c r="H10" s="229"/>
      <c r="I10" s="252"/>
      <c r="J10" s="230"/>
      <c r="K10" s="230"/>
      <c r="L10" s="230"/>
      <c r="M10" s="230"/>
      <c r="N10" s="230"/>
      <c r="O10" s="230"/>
      <c r="P10" s="23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2.5" customHeight="1">
      <c r="A11" s="230"/>
      <c r="B11" s="230"/>
      <c r="C11" s="230"/>
      <c r="D11" s="230"/>
      <c r="E11" s="230"/>
      <c r="F11" s="230"/>
      <c r="G11" s="230"/>
      <c r="H11" s="230"/>
      <c r="I11" s="230"/>
      <c r="J11" s="230"/>
      <c r="K11" s="230"/>
      <c r="L11" s="230"/>
      <c r="M11" s="230"/>
      <c r="N11" s="230"/>
      <c r="O11" s="230"/>
      <c r="P11" s="230"/>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2.5" customHeight="1">
      <c r="A12" s="230"/>
      <c r="B12" s="230"/>
      <c r="C12" s="230"/>
      <c r="D12" s="230"/>
      <c r="E12" s="230"/>
      <c r="F12" s="231"/>
      <c r="G12" s="230"/>
      <c r="H12" s="231"/>
      <c r="I12" s="230"/>
      <c r="J12" s="230"/>
      <c r="K12" s="230"/>
      <c r="L12" s="230"/>
      <c r="M12" s="230"/>
      <c r="N12" s="230"/>
      <c r="O12" s="230"/>
      <c r="P12" s="230"/>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2.5" customHeight="1">
      <c r="A13" s="230"/>
      <c r="B13" s="230"/>
      <c r="C13" s="230"/>
      <c r="D13" s="230"/>
      <c r="E13" s="230"/>
      <c r="F13" s="230"/>
      <c r="G13" s="230"/>
      <c r="H13" s="230"/>
      <c r="I13" s="230"/>
      <c r="J13" s="230"/>
      <c r="K13" s="230"/>
      <c r="L13" s="230"/>
      <c r="M13" s="230"/>
      <c r="N13" s="230"/>
      <c r="O13" s="230"/>
      <c r="P13" s="230"/>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2.5" customHeight="1">
      <c r="A14" s="230"/>
      <c r="B14" s="230"/>
      <c r="C14" s="230"/>
      <c r="D14" s="230"/>
      <c r="E14" s="230"/>
      <c r="F14" s="230"/>
      <c r="G14" s="230"/>
      <c r="H14" s="230"/>
      <c r="I14" s="230"/>
      <c r="J14" s="230"/>
      <c r="K14" s="230"/>
      <c r="L14" s="230"/>
      <c r="M14" s="230"/>
      <c r="N14" s="230"/>
      <c r="O14" s="230"/>
      <c r="P14" s="231"/>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2.5" customHeight="1">
      <c r="A15" s="230"/>
      <c r="B15" s="230"/>
      <c r="C15" s="230"/>
      <c r="D15" s="230"/>
      <c r="E15" s="230"/>
      <c r="F15" s="231"/>
      <c r="G15" s="231"/>
      <c r="H15" s="230"/>
      <c r="I15" s="230"/>
      <c r="J15" s="230"/>
      <c r="K15" s="231"/>
      <c r="L15" s="230"/>
      <c r="M15" s="230"/>
      <c r="N15" s="230"/>
      <c r="O15" s="230"/>
      <c r="P15" s="231"/>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2.5" customHeight="1">
      <c r="A16" s="230"/>
      <c r="B16" s="230"/>
      <c r="C16" s="230"/>
      <c r="D16" s="230"/>
      <c r="E16" s="232"/>
      <c r="F16" s="231"/>
      <c r="G16" s="231"/>
      <c r="H16" s="231"/>
      <c r="I16" s="230"/>
      <c r="J16" s="231"/>
      <c r="K16" s="231"/>
      <c r="L16" s="230"/>
      <c r="M16" s="230"/>
      <c r="N16" s="231"/>
      <c r="O16" s="230"/>
      <c r="P16" s="231"/>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2.5" customHeight="1">
      <c r="A17" s="231"/>
      <c r="B17" s="231"/>
      <c r="C17" s="231"/>
      <c r="D17" s="231"/>
      <c r="E17" s="230"/>
      <c r="F17" s="231"/>
      <c r="G17" s="231"/>
      <c r="H17" s="231"/>
      <c r="I17" s="230"/>
      <c r="J17" s="231"/>
      <c r="K17" s="231"/>
      <c r="L17" s="230"/>
      <c r="M17" s="231"/>
      <c r="N17" s="231"/>
      <c r="O17" s="231"/>
      <c r="P17" s="231"/>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s="231"/>
      <c r="B18" s="231"/>
      <c r="C18" s="231"/>
      <c r="D18" s="231"/>
      <c r="E18" s="231"/>
      <c r="F18" s="231"/>
      <c r="G18" s="231"/>
      <c r="H18" s="231"/>
      <c r="I18" s="230"/>
      <c r="J18" s="231"/>
      <c r="K18" s="231"/>
      <c r="L18" s="231"/>
      <c r="M18" s="231"/>
      <c r="N18" s="231"/>
      <c r="O18" s="231"/>
      <c r="P18" s="231"/>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7:256" ht="22.5" customHeight="1">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7:256" ht="22.5" customHeight="1">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2.5" customHeight="1">
      <c r="A21" s="231"/>
      <c r="B21" s="231"/>
      <c r="C21" s="231"/>
      <c r="D21" s="231"/>
      <c r="E21" s="231"/>
      <c r="F21" s="231"/>
      <c r="G21" s="231"/>
      <c r="H21" s="231"/>
      <c r="I21" s="231"/>
      <c r="J21" s="231"/>
      <c r="K21" s="230"/>
      <c r="L21" s="231"/>
      <c r="M21" s="231"/>
      <c r="N21" s="231"/>
      <c r="O21" s="231"/>
      <c r="P21" s="23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sheetData>
  <sheetProtection formatCells="0" formatColumns="0" formatRows="0"/>
  <mergeCells count="13">
    <mergeCell ref="A2:P2"/>
    <mergeCell ref="A4:C4"/>
    <mergeCell ref="G4:I4"/>
    <mergeCell ref="D4:D5"/>
    <mergeCell ref="E4:E5"/>
    <mergeCell ref="F4:F5"/>
    <mergeCell ref="J4:J5"/>
    <mergeCell ref="K4:K5"/>
    <mergeCell ref="L4:L5"/>
    <mergeCell ref="M4:M5"/>
    <mergeCell ref="N4:N5"/>
    <mergeCell ref="O4:O5"/>
    <mergeCell ref="P4:P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U15"/>
  <sheetViews>
    <sheetView showGridLines="0" showZeros="0" workbookViewId="0" topLeftCell="A1">
      <selection activeCell="A3" sqref="A3:E3"/>
    </sheetView>
  </sheetViews>
  <sheetFormatPr defaultColWidth="6.875" defaultRowHeight="12.75" customHeight="1"/>
  <cols>
    <col min="1" max="3" width="4.00390625" style="158" customWidth="1"/>
    <col min="4" max="4" width="23.125" style="158" customWidth="1"/>
    <col min="5" max="5" width="8.875" style="158" customWidth="1"/>
    <col min="6" max="6" width="8.125" style="158" customWidth="1"/>
    <col min="7" max="9" width="7.125" style="158" customWidth="1"/>
    <col min="10" max="10" width="7.75390625" style="158" customWidth="1"/>
    <col min="11" max="18" width="7.125" style="158" customWidth="1"/>
    <col min="19" max="20" width="7.25390625" style="158" customWidth="1"/>
    <col min="21" max="16384" width="6.875" style="158" customWidth="1"/>
  </cols>
  <sheetData>
    <row r="1" spans="1:20" ht="24.75" customHeight="1">
      <c r="A1" s="159"/>
      <c r="B1" s="159"/>
      <c r="C1" s="159"/>
      <c r="D1" s="159"/>
      <c r="E1" s="159"/>
      <c r="F1" s="159"/>
      <c r="G1" s="159"/>
      <c r="H1" s="159"/>
      <c r="I1" s="159"/>
      <c r="J1" s="159"/>
      <c r="K1" s="159"/>
      <c r="L1" s="159"/>
      <c r="M1" s="159"/>
      <c r="N1" s="159"/>
      <c r="O1" s="159"/>
      <c r="P1" s="182"/>
      <c r="Q1" s="182"/>
      <c r="R1" s="190"/>
      <c r="S1" s="190"/>
      <c r="T1" s="159" t="s">
        <v>236</v>
      </c>
    </row>
    <row r="2" spans="1:20" ht="24.75" customHeight="1">
      <c r="A2" s="160" t="s">
        <v>237</v>
      </c>
      <c r="B2" s="160"/>
      <c r="C2" s="160"/>
      <c r="D2" s="160"/>
      <c r="E2" s="160"/>
      <c r="F2" s="160"/>
      <c r="G2" s="160"/>
      <c r="H2" s="160"/>
      <c r="I2" s="160"/>
      <c r="J2" s="160"/>
      <c r="K2" s="160"/>
      <c r="L2" s="160"/>
      <c r="M2" s="160"/>
      <c r="N2" s="160"/>
      <c r="O2" s="160"/>
      <c r="P2" s="160"/>
      <c r="Q2" s="160"/>
      <c r="R2" s="160"/>
      <c r="S2" s="160"/>
      <c r="T2" s="160"/>
    </row>
    <row r="3" spans="1:21" ht="24.75" customHeight="1">
      <c r="A3" s="161" t="s">
        <v>2</v>
      </c>
      <c r="B3" s="161"/>
      <c r="C3" s="162"/>
      <c r="D3" s="163"/>
      <c r="E3" s="164"/>
      <c r="F3" s="159"/>
      <c r="G3" s="159"/>
      <c r="H3" s="159"/>
      <c r="I3" s="159"/>
      <c r="J3" s="159"/>
      <c r="K3" s="159"/>
      <c r="L3" s="159"/>
      <c r="M3" s="159"/>
      <c r="N3" s="159"/>
      <c r="O3" s="159"/>
      <c r="P3" s="185"/>
      <c r="Q3" s="185"/>
      <c r="R3" s="191"/>
      <c r="S3" s="192" t="s">
        <v>78</v>
      </c>
      <c r="T3" s="192"/>
      <c r="U3" s="193"/>
    </row>
    <row r="4" spans="1:21" ht="24.75" customHeight="1">
      <c r="A4" s="165" t="s">
        <v>93</v>
      </c>
      <c r="B4" s="165"/>
      <c r="C4" s="166"/>
      <c r="D4" s="167" t="s">
        <v>94</v>
      </c>
      <c r="E4" s="168" t="s">
        <v>95</v>
      </c>
      <c r="F4" s="169" t="s">
        <v>101</v>
      </c>
      <c r="G4" s="165"/>
      <c r="H4" s="165"/>
      <c r="I4" s="166"/>
      <c r="J4" s="170" t="s">
        <v>102</v>
      </c>
      <c r="K4" s="186"/>
      <c r="L4" s="186"/>
      <c r="M4" s="186"/>
      <c r="N4" s="186"/>
      <c r="O4" s="186"/>
      <c r="P4" s="186"/>
      <c r="Q4" s="194"/>
      <c r="R4" s="195" t="s">
        <v>103</v>
      </c>
      <c r="S4" s="196" t="s">
        <v>104</v>
      </c>
      <c r="T4" s="196" t="s">
        <v>105</v>
      </c>
      <c r="U4" s="193"/>
    </row>
    <row r="5" spans="1:21" ht="24.75" customHeight="1">
      <c r="A5" s="170" t="s">
        <v>96</v>
      </c>
      <c r="B5" s="167" t="s">
        <v>97</v>
      </c>
      <c r="C5" s="167" t="s">
        <v>98</v>
      </c>
      <c r="D5" s="167"/>
      <c r="E5" s="171"/>
      <c r="F5" s="167" t="s">
        <v>79</v>
      </c>
      <c r="G5" s="167" t="s">
        <v>106</v>
      </c>
      <c r="H5" s="167" t="s">
        <v>107</v>
      </c>
      <c r="I5" s="172" t="s">
        <v>108</v>
      </c>
      <c r="J5" s="187" t="s">
        <v>79</v>
      </c>
      <c r="K5" s="141" t="s">
        <v>109</v>
      </c>
      <c r="L5" s="141" t="s">
        <v>110</v>
      </c>
      <c r="M5" s="141" t="s">
        <v>111</v>
      </c>
      <c r="N5" s="141" t="s">
        <v>112</v>
      </c>
      <c r="O5" s="141" t="s">
        <v>113</v>
      </c>
      <c r="P5" s="141" t="s">
        <v>114</v>
      </c>
      <c r="Q5" s="141" t="s">
        <v>115</v>
      </c>
      <c r="R5" s="197"/>
      <c r="S5" s="196"/>
      <c r="T5" s="196"/>
      <c r="U5" s="193"/>
    </row>
    <row r="6" spans="1:20" ht="30.75" customHeight="1">
      <c r="A6" s="170"/>
      <c r="B6" s="167"/>
      <c r="C6" s="167"/>
      <c r="D6" s="172"/>
      <c r="E6" s="173"/>
      <c r="F6" s="167"/>
      <c r="G6" s="167"/>
      <c r="H6" s="167"/>
      <c r="I6" s="172"/>
      <c r="J6" s="188"/>
      <c r="K6" s="141"/>
      <c r="L6" s="141"/>
      <c r="M6" s="141"/>
      <c r="N6" s="141"/>
      <c r="O6" s="141"/>
      <c r="P6" s="141"/>
      <c r="Q6" s="141"/>
      <c r="R6" s="198"/>
      <c r="S6" s="196"/>
      <c r="T6" s="196"/>
    </row>
    <row r="7" spans="1:20" ht="24.75" customHeight="1">
      <c r="A7" s="174"/>
      <c r="B7" s="174"/>
      <c r="C7" s="175"/>
      <c r="D7" s="176"/>
      <c r="E7" s="177"/>
      <c r="F7" s="178"/>
      <c r="G7" s="178"/>
      <c r="H7" s="178"/>
      <c r="I7" s="178"/>
      <c r="J7" s="178"/>
      <c r="K7" s="178"/>
      <c r="L7" s="189"/>
      <c r="M7" s="178"/>
      <c r="N7" s="178"/>
      <c r="O7" s="178"/>
      <c r="P7" s="178"/>
      <c r="Q7" s="178"/>
      <c r="R7" s="199"/>
      <c r="S7" s="199"/>
      <c r="T7" s="200"/>
    </row>
    <row r="8" spans="1:20" ht="24.75" customHeight="1">
      <c r="A8" s="179"/>
      <c r="B8" s="179"/>
      <c r="C8" s="179"/>
      <c r="D8" s="180" t="s">
        <v>238</v>
      </c>
      <c r="E8" s="181"/>
      <c r="F8" s="181"/>
      <c r="G8" s="181"/>
      <c r="H8" s="181"/>
      <c r="I8" s="181"/>
      <c r="J8" s="181"/>
      <c r="K8" s="181"/>
      <c r="L8" s="181"/>
      <c r="M8" s="181"/>
      <c r="N8" s="181"/>
      <c r="O8" s="181"/>
      <c r="P8" s="181"/>
      <c r="Q8" s="181"/>
      <c r="R8" s="201"/>
      <c r="S8" s="201"/>
      <c r="T8" s="201"/>
    </row>
    <row r="9" spans="1:20" ht="18.75" customHeight="1">
      <c r="A9" s="179"/>
      <c r="B9" s="179"/>
      <c r="C9" s="179"/>
      <c r="D9" s="180"/>
      <c r="E9" s="181"/>
      <c r="F9" s="182"/>
      <c r="G9" s="181"/>
      <c r="H9" s="181"/>
      <c r="I9" s="181"/>
      <c r="J9" s="181"/>
      <c r="K9" s="181"/>
      <c r="L9" s="181"/>
      <c r="M9" s="181"/>
      <c r="N9" s="181"/>
      <c r="O9" s="181"/>
      <c r="P9" s="181"/>
      <c r="Q9" s="181"/>
      <c r="R9" s="201"/>
      <c r="S9" s="201"/>
      <c r="T9" s="201"/>
    </row>
    <row r="10" spans="1:20" ht="18.75" customHeight="1">
      <c r="A10" s="183"/>
      <c r="B10" s="179"/>
      <c r="C10" s="179"/>
      <c r="D10" s="180"/>
      <c r="E10" s="181"/>
      <c r="F10" s="182"/>
      <c r="G10" s="181"/>
      <c r="H10" s="181"/>
      <c r="I10" s="181"/>
      <c r="J10" s="181"/>
      <c r="K10" s="181"/>
      <c r="L10" s="181"/>
      <c r="M10" s="181"/>
      <c r="N10" s="181"/>
      <c r="O10" s="181"/>
      <c r="P10" s="181"/>
      <c r="Q10" s="181"/>
      <c r="R10" s="201"/>
      <c r="S10" s="201"/>
      <c r="T10" s="201"/>
    </row>
    <row r="11" spans="1:20" ht="18.75" customHeight="1">
      <c r="A11" s="183"/>
      <c r="B11" s="179"/>
      <c r="C11" s="179"/>
      <c r="D11" s="180"/>
      <c r="E11" s="181"/>
      <c r="F11" s="181"/>
      <c r="G11" s="181"/>
      <c r="H11" s="181"/>
      <c r="I11" s="181"/>
      <c r="J11" s="181"/>
      <c r="K11" s="181"/>
      <c r="L11" s="181"/>
      <c r="M11" s="181"/>
      <c r="N11" s="181"/>
      <c r="O11" s="181"/>
      <c r="P11" s="181"/>
      <c r="Q11" s="181"/>
      <c r="R11" s="201"/>
      <c r="S11" s="201"/>
      <c r="T11" s="202"/>
    </row>
    <row r="12" spans="1:20" ht="18.75" customHeight="1">
      <c r="A12" s="183"/>
      <c r="B12" s="183"/>
      <c r="C12" s="179"/>
      <c r="D12" s="180"/>
      <c r="E12" s="181"/>
      <c r="F12" s="181"/>
      <c r="G12" s="181"/>
      <c r="H12" s="181"/>
      <c r="I12" s="181"/>
      <c r="J12" s="181"/>
      <c r="K12" s="181"/>
      <c r="L12" s="181"/>
      <c r="M12" s="181"/>
      <c r="N12" s="181"/>
      <c r="O12" s="181"/>
      <c r="P12" s="181"/>
      <c r="Q12" s="181"/>
      <c r="R12" s="201"/>
      <c r="S12" s="201"/>
      <c r="T12" s="202"/>
    </row>
    <row r="13" spans="1:20" ht="18.75" customHeight="1">
      <c r="A13" s="183"/>
      <c r="B13" s="183"/>
      <c r="C13" s="183"/>
      <c r="D13" s="180"/>
      <c r="E13" s="181"/>
      <c r="F13" s="181"/>
      <c r="G13" s="181"/>
      <c r="H13" s="181"/>
      <c r="I13" s="181"/>
      <c r="J13" s="181"/>
      <c r="K13" s="181"/>
      <c r="L13" s="181"/>
      <c r="M13" s="181"/>
      <c r="N13" s="181"/>
      <c r="O13" s="181"/>
      <c r="P13" s="181"/>
      <c r="Q13" s="181"/>
      <c r="R13" s="201"/>
      <c r="S13" s="201"/>
      <c r="T13" s="202"/>
    </row>
    <row r="14" spans="1:20" ht="18.75" customHeight="1">
      <c r="A14" s="183"/>
      <c r="B14" s="183"/>
      <c r="C14" s="183"/>
      <c r="D14" s="180"/>
      <c r="E14" s="181"/>
      <c r="F14" s="181"/>
      <c r="G14" s="181"/>
      <c r="H14" s="181"/>
      <c r="I14" s="181"/>
      <c r="J14" s="181"/>
      <c r="K14" s="181"/>
      <c r="L14" s="181"/>
      <c r="M14" s="181"/>
      <c r="N14" s="181"/>
      <c r="O14" s="181"/>
      <c r="P14" s="181"/>
      <c r="Q14" s="181"/>
      <c r="R14" s="201"/>
      <c r="S14" s="202"/>
      <c r="T14" s="202"/>
    </row>
    <row r="15" spans="1:20" ht="18.75" customHeight="1">
      <c r="A15" s="183"/>
      <c r="B15" s="183"/>
      <c r="C15" s="183"/>
      <c r="D15" s="184"/>
      <c r="E15" s="181"/>
      <c r="F15" s="182"/>
      <c r="G15" s="182"/>
      <c r="H15" s="182"/>
      <c r="I15" s="182"/>
      <c r="J15" s="182"/>
      <c r="K15" s="182"/>
      <c r="L15" s="182"/>
      <c r="M15" s="182"/>
      <c r="N15" s="182"/>
      <c r="O15" s="181"/>
      <c r="P15" s="181"/>
      <c r="Q15" s="181"/>
      <c r="R15" s="202"/>
      <c r="S15" s="202"/>
      <c r="T15" s="202"/>
    </row>
  </sheetData>
  <sheetProtection formatCells="0" formatColumns="0" formatRows="0"/>
  <mergeCells count="23">
    <mergeCell ref="A2:T2"/>
    <mergeCell ref="S3:T3"/>
    <mergeCell ref="J4:Q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A1">
      <selection activeCell="A3" sqref="A3:E3"/>
    </sheetView>
  </sheetViews>
  <sheetFormatPr defaultColWidth="9.00390625" defaultRowHeight="14.25"/>
  <cols>
    <col min="1" max="1" width="3.875" style="0" customWidth="1"/>
    <col min="2" max="3" width="4.375" style="0" customWidth="1"/>
    <col min="4" max="4" width="16.875" style="0" customWidth="1"/>
    <col min="5" max="5" width="10.625" style="0" customWidth="1"/>
    <col min="6" max="20" width="7.25390625" style="0" customWidth="1"/>
  </cols>
  <sheetData>
    <row r="1" spans="1:20" ht="14.25" customHeight="1">
      <c r="A1" s="30"/>
      <c r="B1" s="30"/>
      <c r="C1" s="30"/>
      <c r="D1" s="30"/>
      <c r="E1" s="30"/>
      <c r="F1" s="30"/>
      <c r="G1" s="30"/>
      <c r="H1" s="30"/>
      <c r="I1" s="30"/>
      <c r="J1" s="30"/>
      <c r="K1" s="30"/>
      <c r="L1" s="30"/>
      <c r="M1" s="30"/>
      <c r="N1" s="30"/>
      <c r="O1" s="30"/>
      <c r="P1" s="30"/>
      <c r="Q1" s="30"/>
      <c r="R1" s="30"/>
      <c r="S1" s="30"/>
      <c r="T1" s="86" t="s">
        <v>239</v>
      </c>
    </row>
    <row r="2" spans="1:20" ht="24.75" customHeight="1">
      <c r="A2" s="153" t="s">
        <v>240</v>
      </c>
      <c r="B2" s="153"/>
      <c r="C2" s="153"/>
      <c r="D2" s="153"/>
      <c r="E2" s="153"/>
      <c r="F2" s="153"/>
      <c r="G2" s="153"/>
      <c r="H2" s="153"/>
      <c r="I2" s="153"/>
      <c r="J2" s="153"/>
      <c r="K2" s="153"/>
      <c r="L2" s="153"/>
      <c r="M2" s="153"/>
      <c r="N2" s="153"/>
      <c r="O2" s="153"/>
      <c r="P2" s="153"/>
      <c r="Q2" s="153"/>
      <c r="R2" s="153"/>
      <c r="S2" s="153"/>
      <c r="T2" s="153"/>
    </row>
    <row r="3" spans="1:20" ht="19.5" customHeight="1">
      <c r="A3" s="6" t="str">
        <f>'22 政府性基金（部门预算）'!A3</f>
        <v>单位名称：中国人民政治协商会议湖南省岳阳县委员会</v>
      </c>
      <c r="B3" s="6"/>
      <c r="C3" s="6"/>
      <c r="D3" s="6"/>
      <c r="E3" s="6"/>
      <c r="F3" s="113"/>
      <c r="G3" s="30"/>
      <c r="H3" s="30"/>
      <c r="I3" s="30"/>
      <c r="J3" s="30"/>
      <c r="K3" s="30"/>
      <c r="L3" s="30"/>
      <c r="M3" s="30"/>
      <c r="N3" s="30"/>
      <c r="O3" s="30"/>
      <c r="P3" s="30"/>
      <c r="Q3" s="30"/>
      <c r="R3" s="30"/>
      <c r="S3" s="87" t="s">
        <v>78</v>
      </c>
      <c r="T3" s="87"/>
    </row>
    <row r="4" spans="1:20" ht="27.75" customHeight="1">
      <c r="A4" s="154" t="s">
        <v>93</v>
      </c>
      <c r="B4" s="154"/>
      <c r="C4" s="154"/>
      <c r="D4" s="75" t="s">
        <v>94</v>
      </c>
      <c r="E4" s="75" t="s">
        <v>95</v>
      </c>
      <c r="F4" s="75" t="s">
        <v>118</v>
      </c>
      <c r="G4" s="75" t="s">
        <v>119</v>
      </c>
      <c r="H4" s="75" t="s">
        <v>120</v>
      </c>
      <c r="I4" s="75" t="s">
        <v>121</v>
      </c>
      <c r="J4" s="75" t="s">
        <v>122</v>
      </c>
      <c r="K4" s="75" t="s">
        <v>123</v>
      </c>
      <c r="L4" s="75" t="s">
        <v>110</v>
      </c>
      <c r="M4" s="75" t="s">
        <v>124</v>
      </c>
      <c r="N4" s="75" t="s">
        <v>108</v>
      </c>
      <c r="O4" s="75" t="s">
        <v>112</v>
      </c>
      <c r="P4" s="75" t="s">
        <v>111</v>
      </c>
      <c r="Q4" s="75" t="s">
        <v>125</v>
      </c>
      <c r="R4" s="75" t="s">
        <v>126</v>
      </c>
      <c r="S4" s="75" t="s">
        <v>127</v>
      </c>
      <c r="T4" s="75" t="s">
        <v>115</v>
      </c>
    </row>
    <row r="5" spans="1:20" ht="13.5" customHeight="1">
      <c r="A5" s="75" t="s">
        <v>96</v>
      </c>
      <c r="B5" s="75" t="s">
        <v>97</v>
      </c>
      <c r="C5" s="75" t="s">
        <v>98</v>
      </c>
      <c r="D5" s="75"/>
      <c r="E5" s="75"/>
      <c r="F5" s="75"/>
      <c r="G5" s="75"/>
      <c r="H5" s="75"/>
      <c r="I5" s="75"/>
      <c r="J5" s="75"/>
      <c r="K5" s="75"/>
      <c r="L5" s="75"/>
      <c r="M5" s="75"/>
      <c r="N5" s="75"/>
      <c r="O5" s="75"/>
      <c r="P5" s="75"/>
      <c r="Q5" s="75"/>
      <c r="R5" s="75"/>
      <c r="S5" s="75"/>
      <c r="T5" s="75"/>
    </row>
    <row r="6" spans="1:20" ht="18" customHeight="1">
      <c r="A6" s="75"/>
      <c r="B6" s="75"/>
      <c r="C6" s="75"/>
      <c r="D6" s="75"/>
      <c r="E6" s="75"/>
      <c r="F6" s="75"/>
      <c r="G6" s="75"/>
      <c r="H6" s="75"/>
      <c r="I6" s="75"/>
      <c r="J6" s="75"/>
      <c r="K6" s="75"/>
      <c r="L6" s="75"/>
      <c r="M6" s="75"/>
      <c r="N6" s="75"/>
      <c r="O6" s="75"/>
      <c r="P6" s="75"/>
      <c r="Q6" s="75"/>
      <c r="R6" s="75"/>
      <c r="S6" s="75"/>
      <c r="T6" s="75"/>
    </row>
    <row r="7" spans="1:20" s="25" customFormat="1" ht="29.25" customHeight="1">
      <c r="A7" s="155"/>
      <c r="B7" s="155"/>
      <c r="C7" s="155"/>
      <c r="D7" s="82"/>
      <c r="E7" s="156"/>
      <c r="F7" s="157"/>
      <c r="G7" s="157"/>
      <c r="H7" s="157"/>
      <c r="I7" s="157"/>
      <c r="J7" s="157"/>
      <c r="K7" s="157"/>
      <c r="L7" s="157"/>
      <c r="M7" s="157"/>
      <c r="N7" s="157"/>
      <c r="O7" s="157"/>
      <c r="P7" s="157"/>
      <c r="Q7" s="157"/>
      <c r="R7" s="157"/>
      <c r="S7" s="157"/>
      <c r="T7" s="157"/>
    </row>
    <row r="8" ht="14.25">
      <c r="D8" t="s">
        <v>241</v>
      </c>
    </row>
  </sheetData>
  <sheetProtection formatCells="0" formatColumns="0" formatRows="0"/>
  <mergeCells count="24">
    <mergeCell ref="A2:T2"/>
    <mergeCell ref="A3:E3"/>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16"/>
  <sheetViews>
    <sheetView showGridLines="0" showZeros="0" workbookViewId="0" topLeftCell="A1">
      <selection activeCell="A3" sqref="A3:E3"/>
    </sheetView>
  </sheetViews>
  <sheetFormatPr defaultColWidth="6.875" defaultRowHeight="12.75" customHeight="1"/>
  <cols>
    <col min="1" max="3" width="4.00390625" style="116" customWidth="1"/>
    <col min="4" max="4" width="22.50390625" style="116" customWidth="1"/>
    <col min="5" max="6" width="8.50390625" style="116" customWidth="1"/>
    <col min="7" max="9" width="7.25390625" style="116" customWidth="1"/>
    <col min="10" max="10" width="8.50390625" style="116" customWidth="1"/>
    <col min="11" max="18" width="7.25390625" style="116" customWidth="1"/>
    <col min="19" max="20" width="7.75390625" style="116" customWidth="1"/>
    <col min="21" max="16384" width="6.875" style="116" customWidth="1"/>
  </cols>
  <sheetData>
    <row r="1" spans="1:20" ht="24.75" customHeight="1">
      <c r="A1" s="117"/>
      <c r="B1" s="117"/>
      <c r="C1" s="117"/>
      <c r="D1" s="117"/>
      <c r="E1" s="117"/>
      <c r="F1" s="117"/>
      <c r="G1" s="117"/>
      <c r="H1" s="117"/>
      <c r="I1" s="117"/>
      <c r="J1" s="117"/>
      <c r="K1" s="117"/>
      <c r="L1" s="117"/>
      <c r="M1" s="117"/>
      <c r="N1" s="117"/>
      <c r="O1" s="117"/>
      <c r="P1" s="135"/>
      <c r="Q1" s="135"/>
      <c r="R1" s="142"/>
      <c r="S1" s="142"/>
      <c r="T1" s="117" t="s">
        <v>242</v>
      </c>
    </row>
    <row r="2" spans="1:20" ht="24.75" customHeight="1">
      <c r="A2" s="118" t="s">
        <v>243</v>
      </c>
      <c r="B2" s="118"/>
      <c r="C2" s="118"/>
      <c r="D2" s="118"/>
      <c r="E2" s="118"/>
      <c r="F2" s="118"/>
      <c r="G2" s="118"/>
      <c r="H2" s="118"/>
      <c r="I2" s="118"/>
      <c r="J2" s="118"/>
      <c r="K2" s="118"/>
      <c r="L2" s="118"/>
      <c r="M2" s="118"/>
      <c r="N2" s="118"/>
      <c r="O2" s="118"/>
      <c r="P2" s="118"/>
      <c r="Q2" s="118"/>
      <c r="R2" s="118"/>
      <c r="S2" s="118"/>
      <c r="T2" s="118"/>
    </row>
    <row r="3" spans="1:21" ht="24.75" customHeight="1">
      <c r="A3" s="6" t="str">
        <f>'22 政府性基金（部门预算）'!A3</f>
        <v>单位名称：中国人民政治协商会议湖南省岳阳县委员会</v>
      </c>
      <c r="B3" s="6"/>
      <c r="C3" s="6"/>
      <c r="D3" s="6"/>
      <c r="E3" s="6"/>
      <c r="F3" s="113"/>
      <c r="G3" s="117"/>
      <c r="H3" s="117"/>
      <c r="I3" s="117"/>
      <c r="J3" s="117"/>
      <c r="K3" s="117"/>
      <c r="L3" s="117"/>
      <c r="M3" s="117"/>
      <c r="N3" s="117"/>
      <c r="O3" s="117"/>
      <c r="P3" s="137"/>
      <c r="Q3" s="137"/>
      <c r="R3" s="143"/>
      <c r="S3" s="144" t="s">
        <v>78</v>
      </c>
      <c r="T3" s="144"/>
      <c r="U3" s="145"/>
    </row>
    <row r="4" spans="1:21" ht="24.75" customHeight="1">
      <c r="A4" s="119" t="s">
        <v>93</v>
      </c>
      <c r="B4" s="119"/>
      <c r="C4" s="119"/>
      <c r="D4" s="120" t="s">
        <v>94</v>
      </c>
      <c r="E4" s="121" t="s">
        <v>95</v>
      </c>
      <c r="F4" s="119" t="s">
        <v>101</v>
      </c>
      <c r="G4" s="119"/>
      <c r="H4" s="119"/>
      <c r="I4" s="120"/>
      <c r="J4" s="120" t="s">
        <v>102</v>
      </c>
      <c r="K4" s="138"/>
      <c r="L4" s="138"/>
      <c r="M4" s="138"/>
      <c r="N4" s="138"/>
      <c r="O4" s="138"/>
      <c r="P4" s="138"/>
      <c r="Q4" s="146"/>
      <c r="R4" s="147" t="s">
        <v>103</v>
      </c>
      <c r="S4" s="148" t="s">
        <v>104</v>
      </c>
      <c r="T4" s="148" t="s">
        <v>105</v>
      </c>
      <c r="U4" s="145"/>
    </row>
    <row r="5" spans="1:21" ht="24.75" customHeight="1">
      <c r="A5" s="122" t="s">
        <v>96</v>
      </c>
      <c r="B5" s="122" t="s">
        <v>97</v>
      </c>
      <c r="C5" s="122" t="s">
        <v>98</v>
      </c>
      <c r="D5" s="120"/>
      <c r="E5" s="123"/>
      <c r="F5" s="122" t="s">
        <v>79</v>
      </c>
      <c r="G5" s="122" t="s">
        <v>106</v>
      </c>
      <c r="H5" s="122" t="s">
        <v>107</v>
      </c>
      <c r="I5" s="139" t="s">
        <v>108</v>
      </c>
      <c r="J5" s="140" t="s">
        <v>79</v>
      </c>
      <c r="K5" s="141" t="s">
        <v>109</v>
      </c>
      <c r="L5" s="141" t="s">
        <v>110</v>
      </c>
      <c r="M5" s="141" t="s">
        <v>111</v>
      </c>
      <c r="N5" s="141" t="s">
        <v>112</v>
      </c>
      <c r="O5" s="141" t="s">
        <v>113</v>
      </c>
      <c r="P5" s="141" t="s">
        <v>114</v>
      </c>
      <c r="Q5" s="141" t="s">
        <v>115</v>
      </c>
      <c r="R5" s="148"/>
      <c r="S5" s="148"/>
      <c r="T5" s="148"/>
      <c r="U5" s="145"/>
    </row>
    <row r="6" spans="1:20" ht="30.75" customHeight="1">
      <c r="A6" s="120"/>
      <c r="B6" s="120"/>
      <c r="C6" s="120"/>
      <c r="D6" s="119"/>
      <c r="E6" s="124"/>
      <c r="F6" s="120"/>
      <c r="G6" s="120"/>
      <c r="H6" s="120"/>
      <c r="I6" s="119"/>
      <c r="J6" s="138"/>
      <c r="K6" s="141"/>
      <c r="L6" s="141"/>
      <c r="M6" s="141"/>
      <c r="N6" s="141"/>
      <c r="O6" s="141"/>
      <c r="P6" s="141"/>
      <c r="Q6" s="141"/>
      <c r="R6" s="148"/>
      <c r="S6" s="148"/>
      <c r="T6" s="148"/>
    </row>
    <row r="7" spans="1:20" s="115" customFormat="1" ht="24.75" customHeight="1">
      <c r="A7" s="125"/>
      <c r="B7" s="125"/>
      <c r="C7" s="126"/>
      <c r="D7" s="127"/>
      <c r="E7" s="128"/>
      <c r="F7" s="129"/>
      <c r="G7" s="130"/>
      <c r="H7" s="130"/>
      <c r="I7" s="130"/>
      <c r="J7" s="130"/>
      <c r="K7" s="130"/>
      <c r="L7" s="130"/>
      <c r="M7" s="130"/>
      <c r="N7" s="130"/>
      <c r="O7" s="130"/>
      <c r="P7" s="130"/>
      <c r="Q7" s="130"/>
      <c r="R7" s="149"/>
      <c r="S7" s="149"/>
      <c r="T7" s="150"/>
    </row>
    <row r="8" spans="1:20" ht="27" customHeight="1">
      <c r="A8" s="131"/>
      <c r="B8" s="131"/>
      <c r="C8" s="131"/>
      <c r="D8" s="132" t="s">
        <v>244</v>
      </c>
      <c r="E8" s="133"/>
      <c r="F8" s="133"/>
      <c r="G8" s="133"/>
      <c r="H8" s="133"/>
      <c r="I8" s="133"/>
      <c r="J8" s="133"/>
      <c r="K8" s="133"/>
      <c r="L8" s="133"/>
      <c r="M8" s="133"/>
      <c r="N8" s="133"/>
      <c r="O8" s="133"/>
      <c r="P8" s="133"/>
      <c r="Q8" s="133"/>
      <c r="R8" s="151"/>
      <c r="S8" s="151"/>
      <c r="T8" s="151"/>
    </row>
    <row r="9" spans="1:20" ht="18.75" customHeight="1">
      <c r="A9" s="131"/>
      <c r="B9" s="131"/>
      <c r="C9" s="131"/>
      <c r="D9" s="132"/>
      <c r="E9" s="133"/>
      <c r="F9" s="133"/>
      <c r="G9" s="133"/>
      <c r="H9" s="133"/>
      <c r="I9" s="133"/>
      <c r="J9" s="133"/>
      <c r="K9" s="133"/>
      <c r="L9" s="133"/>
      <c r="M9" s="133"/>
      <c r="N9" s="133"/>
      <c r="O9" s="133"/>
      <c r="P9" s="133"/>
      <c r="Q9" s="133"/>
      <c r="R9" s="151"/>
      <c r="S9" s="151"/>
      <c r="T9" s="151"/>
    </row>
    <row r="10" spans="1:20" ht="18.75" customHeight="1">
      <c r="A10" s="131"/>
      <c r="B10" s="131"/>
      <c r="C10" s="131"/>
      <c r="D10" s="132"/>
      <c r="E10" s="133"/>
      <c r="F10" s="133"/>
      <c r="G10" s="133"/>
      <c r="H10" s="133"/>
      <c r="I10" s="133"/>
      <c r="J10" s="133"/>
      <c r="K10" s="133"/>
      <c r="L10" s="133"/>
      <c r="M10" s="133"/>
      <c r="N10" s="133"/>
      <c r="O10" s="133"/>
      <c r="P10" s="133"/>
      <c r="Q10" s="133"/>
      <c r="R10" s="151"/>
      <c r="S10" s="151"/>
      <c r="T10" s="151"/>
    </row>
    <row r="11" spans="1:20" ht="18.75" customHeight="1">
      <c r="A11" s="131"/>
      <c r="B11" s="131"/>
      <c r="C11" s="131"/>
      <c r="D11" s="132"/>
      <c r="E11" s="133"/>
      <c r="F11" s="133"/>
      <c r="G11" s="133"/>
      <c r="H11" s="133"/>
      <c r="I11" s="133"/>
      <c r="J11" s="133"/>
      <c r="K11" s="133"/>
      <c r="L11" s="133"/>
      <c r="M11" s="133"/>
      <c r="N11" s="133"/>
      <c r="O11" s="133"/>
      <c r="P11" s="133"/>
      <c r="Q11" s="133"/>
      <c r="R11" s="151"/>
      <c r="S11" s="151"/>
      <c r="T11" s="151"/>
    </row>
    <row r="12" spans="1:20" ht="18.75" customHeight="1">
      <c r="A12" s="131"/>
      <c r="B12" s="131"/>
      <c r="C12" s="131"/>
      <c r="D12" s="133"/>
      <c r="E12" s="133"/>
      <c r="F12" s="133"/>
      <c r="G12" s="133"/>
      <c r="H12" s="133"/>
      <c r="I12" s="133"/>
      <c r="J12" s="133"/>
      <c r="K12" s="133"/>
      <c r="L12" s="133"/>
      <c r="M12" s="133"/>
      <c r="N12" s="133"/>
      <c r="O12" s="133"/>
      <c r="P12" s="133"/>
      <c r="Q12" s="133"/>
      <c r="R12" s="151"/>
      <c r="S12" s="151"/>
      <c r="T12" s="152"/>
    </row>
    <row r="13" spans="1:20" ht="18.75" customHeight="1">
      <c r="A13" s="134"/>
      <c r="B13" s="134"/>
      <c r="C13" s="134"/>
      <c r="D13" s="132"/>
      <c r="E13" s="133"/>
      <c r="F13" s="135"/>
      <c r="G13" s="133"/>
      <c r="H13" s="133"/>
      <c r="I13" s="133"/>
      <c r="J13" s="135"/>
      <c r="K13" s="133"/>
      <c r="L13" s="133"/>
      <c r="M13" s="133"/>
      <c r="N13" s="133"/>
      <c r="O13" s="133"/>
      <c r="P13" s="133"/>
      <c r="Q13" s="133"/>
      <c r="R13" s="151"/>
      <c r="S13" s="151"/>
      <c r="T13" s="152"/>
    </row>
    <row r="14" spans="1:20" ht="18.75" customHeight="1">
      <c r="A14" s="134"/>
      <c r="B14" s="134"/>
      <c r="C14" s="134"/>
      <c r="D14" s="136"/>
      <c r="E14" s="133"/>
      <c r="F14" s="135"/>
      <c r="G14" s="135"/>
      <c r="H14" s="135"/>
      <c r="I14" s="135"/>
      <c r="J14" s="135"/>
      <c r="K14" s="135"/>
      <c r="L14" s="133"/>
      <c r="M14" s="133"/>
      <c r="N14" s="133"/>
      <c r="O14" s="133"/>
      <c r="P14" s="133"/>
      <c r="Q14" s="133"/>
      <c r="R14" s="151"/>
      <c r="S14" s="152"/>
      <c r="T14" s="152"/>
    </row>
    <row r="15" spans="1:20" ht="18.75" customHeight="1">
      <c r="A15" s="134"/>
      <c r="B15" s="134"/>
      <c r="C15" s="134"/>
      <c r="D15" s="136"/>
      <c r="E15" s="133"/>
      <c r="F15" s="135"/>
      <c r="G15" s="135"/>
      <c r="H15" s="135"/>
      <c r="I15" s="135"/>
      <c r="J15" s="135"/>
      <c r="K15" s="135"/>
      <c r="L15" s="133"/>
      <c r="M15" s="133"/>
      <c r="N15" s="133"/>
      <c r="O15" s="133"/>
      <c r="P15" s="133"/>
      <c r="Q15" s="133"/>
      <c r="R15" s="152"/>
      <c r="S15" s="152"/>
      <c r="T15" s="152"/>
    </row>
    <row r="16" spans="1:21" ht="12.75" customHeight="1">
      <c r="A16"/>
      <c r="B16"/>
      <c r="C16"/>
      <c r="D16"/>
      <c r="E16"/>
      <c r="F16"/>
      <c r="G16"/>
      <c r="H16"/>
      <c r="I16"/>
      <c r="J16"/>
      <c r="K16" s="115"/>
      <c r="L16" s="115"/>
      <c r="M16"/>
      <c r="N16"/>
      <c r="O16"/>
      <c r="P16"/>
      <c r="Q16"/>
      <c r="R16"/>
      <c r="S16"/>
      <c r="T16"/>
      <c r="U16"/>
    </row>
  </sheetData>
  <sheetProtection formatCells="0" formatColumns="0" formatRows="0"/>
  <mergeCells count="26">
    <mergeCell ref="A2:T2"/>
    <mergeCell ref="A3:E3"/>
    <mergeCell ref="S3:T3"/>
    <mergeCell ref="A4:C4"/>
    <mergeCell ref="F4:I4"/>
    <mergeCell ref="J4:Q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A1">
      <selection activeCell="A3" sqref="A3:E3"/>
    </sheetView>
  </sheetViews>
  <sheetFormatPr defaultColWidth="9.00390625" defaultRowHeight="14.25"/>
  <cols>
    <col min="1" max="1" width="3.875" style="0" customWidth="1"/>
    <col min="2" max="3" width="4.375" style="0" customWidth="1"/>
    <col min="4" max="4" width="15.375" style="0" customWidth="1"/>
    <col min="5" max="5" width="12.50390625" style="0" customWidth="1"/>
    <col min="6" max="20" width="7.25390625" style="0" customWidth="1"/>
  </cols>
  <sheetData>
    <row r="1" spans="1:20" ht="14.25" customHeight="1">
      <c r="A1" s="30"/>
      <c r="B1" s="30"/>
      <c r="C1" s="30"/>
      <c r="D1" s="30"/>
      <c r="E1" s="30"/>
      <c r="F1" s="30"/>
      <c r="G1" s="30"/>
      <c r="H1" s="30"/>
      <c r="I1" s="30"/>
      <c r="J1" s="30"/>
      <c r="K1" s="30"/>
      <c r="L1" s="30"/>
      <c r="M1" s="30"/>
      <c r="N1" s="30"/>
      <c r="O1" s="30"/>
      <c r="P1" s="30"/>
      <c r="Q1" s="30"/>
      <c r="R1" s="30"/>
      <c r="S1" s="30"/>
      <c r="T1" s="86" t="s">
        <v>245</v>
      </c>
    </row>
    <row r="2" spans="1:20" ht="24.75" customHeight="1">
      <c r="A2" s="70" t="s">
        <v>246</v>
      </c>
      <c r="B2" s="70"/>
      <c r="C2" s="70"/>
      <c r="D2" s="70"/>
      <c r="E2" s="70"/>
      <c r="F2" s="70"/>
      <c r="G2" s="70"/>
      <c r="H2" s="70"/>
      <c r="I2" s="70"/>
      <c r="J2" s="70"/>
      <c r="K2" s="70"/>
      <c r="L2" s="70"/>
      <c r="M2" s="70"/>
      <c r="N2" s="70"/>
      <c r="O2" s="70"/>
      <c r="P2" s="70"/>
      <c r="Q2" s="70"/>
      <c r="R2" s="70"/>
      <c r="S2" s="70"/>
      <c r="T2" s="70"/>
    </row>
    <row r="3" spans="1:20" ht="19.5" customHeight="1">
      <c r="A3" s="6" t="str">
        <f>'22 政府性基金（部门预算）'!A3</f>
        <v>单位名称：中国人民政治协商会议湖南省岳阳县委员会</v>
      </c>
      <c r="B3" s="6"/>
      <c r="C3" s="6"/>
      <c r="D3" s="6"/>
      <c r="E3" s="6"/>
      <c r="F3" s="113"/>
      <c r="G3" s="30"/>
      <c r="H3" s="30"/>
      <c r="I3" s="30"/>
      <c r="J3" s="30"/>
      <c r="K3" s="30"/>
      <c r="L3" s="30"/>
      <c r="M3" s="30"/>
      <c r="N3" s="30"/>
      <c r="O3" s="30"/>
      <c r="P3" s="30"/>
      <c r="Q3" s="30"/>
      <c r="R3" s="30"/>
      <c r="S3" s="87" t="s">
        <v>78</v>
      </c>
      <c r="T3" s="87"/>
    </row>
    <row r="4" spans="1:20" ht="27.75" customHeight="1">
      <c r="A4" s="71" t="s">
        <v>93</v>
      </c>
      <c r="B4" s="72"/>
      <c r="C4" s="73"/>
      <c r="D4" s="74" t="s">
        <v>94</v>
      </c>
      <c r="E4" s="74" t="s">
        <v>95</v>
      </c>
      <c r="F4" s="75" t="s">
        <v>118</v>
      </c>
      <c r="G4" s="75" t="s">
        <v>119</v>
      </c>
      <c r="H4" s="75" t="s">
        <v>120</v>
      </c>
      <c r="I4" s="75" t="s">
        <v>121</v>
      </c>
      <c r="J4" s="75" t="s">
        <v>122</v>
      </c>
      <c r="K4" s="75" t="s">
        <v>123</v>
      </c>
      <c r="L4" s="75" t="s">
        <v>110</v>
      </c>
      <c r="M4" s="75" t="s">
        <v>124</v>
      </c>
      <c r="N4" s="75" t="s">
        <v>108</v>
      </c>
      <c r="O4" s="75" t="s">
        <v>112</v>
      </c>
      <c r="P4" s="75" t="s">
        <v>111</v>
      </c>
      <c r="Q4" s="75" t="s">
        <v>125</v>
      </c>
      <c r="R4" s="75" t="s">
        <v>126</v>
      </c>
      <c r="S4" s="75" t="s">
        <v>127</v>
      </c>
      <c r="T4" s="75" t="s">
        <v>115</v>
      </c>
    </row>
    <row r="5" spans="1:20" ht="13.5" customHeight="1">
      <c r="A5" s="74" t="s">
        <v>96</v>
      </c>
      <c r="B5" s="74" t="s">
        <v>97</v>
      </c>
      <c r="C5" s="74" t="s">
        <v>98</v>
      </c>
      <c r="D5" s="76"/>
      <c r="E5" s="76"/>
      <c r="F5" s="75"/>
      <c r="G5" s="75"/>
      <c r="H5" s="75"/>
      <c r="I5" s="75"/>
      <c r="J5" s="75"/>
      <c r="K5" s="75"/>
      <c r="L5" s="75"/>
      <c r="M5" s="75"/>
      <c r="N5" s="75"/>
      <c r="O5" s="75"/>
      <c r="P5" s="75"/>
      <c r="Q5" s="75"/>
      <c r="R5" s="75"/>
      <c r="S5" s="75"/>
      <c r="T5" s="75"/>
    </row>
    <row r="6" spans="1:20" ht="18" customHeight="1">
      <c r="A6" s="77"/>
      <c r="B6" s="77"/>
      <c r="C6" s="77"/>
      <c r="D6" s="77"/>
      <c r="E6" s="77"/>
      <c r="F6" s="75"/>
      <c r="G6" s="75"/>
      <c r="H6" s="75"/>
      <c r="I6" s="75"/>
      <c r="J6" s="75"/>
      <c r="K6" s="75"/>
      <c r="L6" s="75"/>
      <c r="M6" s="75"/>
      <c r="N6" s="75"/>
      <c r="O6" s="75"/>
      <c r="P6" s="75"/>
      <c r="Q6" s="75"/>
      <c r="R6" s="75"/>
      <c r="S6" s="75"/>
      <c r="T6" s="75"/>
    </row>
    <row r="7" spans="1:20" s="25" customFormat="1" ht="29.25" customHeight="1">
      <c r="A7" s="114"/>
      <c r="B7" s="114"/>
      <c r="C7" s="114"/>
      <c r="D7" s="114"/>
      <c r="E7" s="114"/>
      <c r="F7" s="114"/>
      <c r="G7" s="114"/>
      <c r="H7" s="114"/>
      <c r="I7" s="114"/>
      <c r="J7" s="114"/>
      <c r="K7" s="114"/>
      <c r="L7" s="114"/>
      <c r="M7" s="114"/>
      <c r="N7" s="114"/>
      <c r="O7" s="114"/>
      <c r="P7" s="114"/>
      <c r="Q7" s="114"/>
      <c r="R7" s="114"/>
      <c r="S7" s="114"/>
      <c r="T7" s="114"/>
    </row>
    <row r="8" ht="14.25">
      <c r="D8" t="s">
        <v>244</v>
      </c>
    </row>
  </sheetData>
  <sheetProtection formatCells="0" formatColumns="0" formatRows="0"/>
  <mergeCells count="24">
    <mergeCell ref="A2:T2"/>
    <mergeCell ref="A3:E3"/>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T15"/>
  <sheetViews>
    <sheetView showGridLines="0" showZeros="0" workbookViewId="0" topLeftCell="A1">
      <selection activeCell="A3" sqref="A3:E3"/>
    </sheetView>
  </sheetViews>
  <sheetFormatPr defaultColWidth="6.875" defaultRowHeight="12.75" customHeight="1"/>
  <cols>
    <col min="1" max="3" width="3.625" style="90" customWidth="1"/>
    <col min="4" max="4" width="22.625" style="90" customWidth="1"/>
    <col min="5" max="5" width="9.375" style="90" customWidth="1"/>
    <col min="6" max="6" width="8.625" style="90" customWidth="1"/>
    <col min="7" max="9" width="7.50390625" style="90" customWidth="1"/>
    <col min="10" max="10" width="8.375" style="90" customWidth="1"/>
    <col min="11" max="20" width="7.50390625" style="90" customWidth="1"/>
    <col min="21" max="40" width="6.875" style="90" customWidth="1"/>
    <col min="41" max="41" width="6.625" style="90" customWidth="1"/>
    <col min="42" max="252" width="6.875" style="90" customWidth="1"/>
    <col min="253" max="254" width="6.875" style="91" customWidth="1"/>
    <col min="255" max="16384" width="6.875" style="91" customWidth="1"/>
  </cols>
  <sheetData>
    <row r="1" spans="21:254" ht="27" customHeight="1">
      <c r="U1" s="107" t="s">
        <v>247</v>
      </c>
      <c r="V1" s="91"/>
      <c r="W1" s="91"/>
      <c r="X1" s="91"/>
      <c r="Y1" s="91"/>
      <c r="Z1" s="91"/>
      <c r="AA1" s="91"/>
      <c r="AB1" s="91"/>
      <c r="AC1" s="91"/>
      <c r="AD1" s="91"/>
      <c r="AE1" s="91"/>
      <c r="AF1" s="91"/>
      <c r="AG1" s="91"/>
      <c r="AH1" s="91"/>
      <c r="AI1" s="91"/>
      <c r="AJ1" s="91"/>
      <c r="AK1" s="91"/>
      <c r="IS1"/>
      <c r="IT1"/>
    </row>
    <row r="2" spans="1:254" ht="33" customHeight="1">
      <c r="A2" s="92" t="s">
        <v>248</v>
      </c>
      <c r="B2" s="92"/>
      <c r="C2" s="92"/>
      <c r="D2" s="92"/>
      <c r="E2" s="92"/>
      <c r="F2" s="92"/>
      <c r="G2" s="92"/>
      <c r="H2" s="92"/>
      <c r="I2" s="92"/>
      <c r="J2" s="92"/>
      <c r="K2" s="92"/>
      <c r="L2" s="92"/>
      <c r="M2" s="92"/>
      <c r="N2" s="92"/>
      <c r="O2" s="92"/>
      <c r="P2" s="92"/>
      <c r="Q2" s="92"/>
      <c r="R2" s="92"/>
      <c r="S2" s="92"/>
      <c r="T2" s="92"/>
      <c r="U2" s="92"/>
      <c r="V2" s="91"/>
      <c r="W2" s="91"/>
      <c r="X2" s="91"/>
      <c r="Y2" s="91"/>
      <c r="Z2" s="91"/>
      <c r="AA2" s="91"/>
      <c r="AB2" s="91"/>
      <c r="AC2" s="91"/>
      <c r="AD2" s="91"/>
      <c r="AE2" s="91"/>
      <c r="AF2" s="91"/>
      <c r="AG2" s="91"/>
      <c r="AH2" s="91"/>
      <c r="AI2" s="91"/>
      <c r="AJ2" s="91"/>
      <c r="AK2" s="91"/>
      <c r="IS2"/>
      <c r="IT2"/>
    </row>
    <row r="3" spans="1:254" ht="18.75" customHeight="1">
      <c r="A3" s="6" t="str">
        <f>'22 政府性基金（部门预算）'!A3</f>
        <v>单位名称：中国人民政治协商会议湖南省岳阳县委员会</v>
      </c>
      <c r="B3" s="6"/>
      <c r="C3" s="6"/>
      <c r="D3" s="6"/>
      <c r="E3" s="6"/>
      <c r="F3" s="93"/>
      <c r="G3" s="93"/>
      <c r="H3" s="93"/>
      <c r="I3" s="93"/>
      <c r="J3" s="93"/>
      <c r="K3" s="93"/>
      <c r="L3" s="93"/>
      <c r="M3" s="93"/>
      <c r="N3" s="93"/>
      <c r="O3" s="93"/>
      <c r="P3" s="93"/>
      <c r="Q3" s="93"/>
      <c r="R3" s="93"/>
      <c r="S3" s="108"/>
      <c r="T3" s="109" t="s">
        <v>78</v>
      </c>
      <c r="U3" s="108"/>
      <c r="V3" s="91"/>
      <c r="W3" s="91"/>
      <c r="X3" s="91"/>
      <c r="Y3" s="91"/>
      <c r="Z3" s="91"/>
      <c r="AA3" s="91"/>
      <c r="AB3" s="91"/>
      <c r="AC3" s="91"/>
      <c r="AD3" s="91"/>
      <c r="AE3" s="91"/>
      <c r="AF3" s="91"/>
      <c r="AG3" s="91"/>
      <c r="AH3" s="91"/>
      <c r="AI3" s="91"/>
      <c r="AJ3" s="91"/>
      <c r="AK3" s="91"/>
      <c r="IS3"/>
      <c r="IT3"/>
    </row>
    <row r="4" spans="1:254" s="88" customFormat="1" ht="23.25" customHeight="1">
      <c r="A4" s="94" t="s">
        <v>93</v>
      </c>
      <c r="B4" s="94"/>
      <c r="C4" s="94"/>
      <c r="D4" s="95" t="s">
        <v>94</v>
      </c>
      <c r="E4" s="96" t="s">
        <v>95</v>
      </c>
      <c r="F4" s="97" t="s">
        <v>101</v>
      </c>
      <c r="G4" s="97"/>
      <c r="H4" s="97"/>
      <c r="I4" s="97"/>
      <c r="J4" s="97" t="s">
        <v>102</v>
      </c>
      <c r="K4" s="97"/>
      <c r="L4" s="97"/>
      <c r="M4" s="97"/>
      <c r="N4" s="97"/>
      <c r="O4" s="97"/>
      <c r="P4" s="97"/>
      <c r="Q4" s="97"/>
      <c r="R4" s="98" t="s">
        <v>249</v>
      </c>
      <c r="S4" s="98"/>
      <c r="T4" s="98"/>
      <c r="U4" s="98"/>
      <c r="IS4"/>
      <c r="IT4"/>
    </row>
    <row r="5" spans="1:254" s="88" customFormat="1" ht="23.25" customHeight="1">
      <c r="A5" s="98" t="s">
        <v>96</v>
      </c>
      <c r="B5" s="99" t="s">
        <v>97</v>
      </c>
      <c r="C5" s="99" t="s">
        <v>98</v>
      </c>
      <c r="D5" s="95"/>
      <c r="E5" s="100"/>
      <c r="F5" s="99" t="s">
        <v>79</v>
      </c>
      <c r="G5" s="99" t="s">
        <v>106</v>
      </c>
      <c r="H5" s="99" t="s">
        <v>107</v>
      </c>
      <c r="I5" s="99" t="s">
        <v>108</v>
      </c>
      <c r="J5" s="99" t="s">
        <v>79</v>
      </c>
      <c r="K5" s="99" t="s">
        <v>109</v>
      </c>
      <c r="L5" s="99" t="s">
        <v>110</v>
      </c>
      <c r="M5" s="99" t="s">
        <v>111</v>
      </c>
      <c r="N5" s="99" t="s">
        <v>112</v>
      </c>
      <c r="O5" s="99" t="s">
        <v>113</v>
      </c>
      <c r="P5" s="99" t="s">
        <v>114</v>
      </c>
      <c r="Q5" s="99" t="s">
        <v>115</v>
      </c>
      <c r="R5" s="98" t="s">
        <v>79</v>
      </c>
      <c r="S5" s="98" t="s">
        <v>250</v>
      </c>
      <c r="T5" s="98" t="s">
        <v>251</v>
      </c>
      <c r="U5" s="98" t="s">
        <v>252</v>
      </c>
      <c r="IS5"/>
      <c r="IT5"/>
    </row>
    <row r="6" spans="1:254" ht="31.5" customHeight="1">
      <c r="A6" s="98"/>
      <c r="B6" s="99"/>
      <c r="C6" s="99"/>
      <c r="D6" s="95"/>
      <c r="E6" s="101"/>
      <c r="F6" s="99"/>
      <c r="G6" s="99"/>
      <c r="H6" s="99"/>
      <c r="I6" s="99"/>
      <c r="J6" s="99"/>
      <c r="K6" s="99"/>
      <c r="L6" s="99"/>
      <c r="M6" s="99"/>
      <c r="N6" s="99"/>
      <c r="O6" s="99"/>
      <c r="P6" s="99"/>
      <c r="Q6" s="99"/>
      <c r="R6" s="98"/>
      <c r="S6" s="98"/>
      <c r="T6" s="98"/>
      <c r="U6" s="98"/>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c r="IM6" s="110"/>
      <c r="IN6" s="110"/>
      <c r="IO6" s="110"/>
      <c r="IP6" s="91"/>
      <c r="IQ6" s="91"/>
      <c r="IR6" s="91"/>
      <c r="IS6"/>
      <c r="IT6"/>
    </row>
    <row r="7" spans="1:252" ht="31.5" customHeight="1">
      <c r="A7" s="98"/>
      <c r="B7" s="99"/>
      <c r="C7" s="99"/>
      <c r="D7" s="95" t="s">
        <v>79</v>
      </c>
      <c r="E7" s="102">
        <f aca="true" t="shared" si="0" ref="E7:S7">E8</f>
        <v>478.24</v>
      </c>
      <c r="F7" s="102">
        <f t="shared" si="0"/>
        <v>392.14000000000004</v>
      </c>
      <c r="G7" s="102">
        <f t="shared" si="0"/>
        <v>329.46000000000004</v>
      </c>
      <c r="H7" s="102">
        <f t="shared" si="0"/>
        <v>62.68</v>
      </c>
      <c r="I7" s="102">
        <f t="shared" si="0"/>
        <v>0</v>
      </c>
      <c r="J7" s="102">
        <f t="shared" si="0"/>
        <v>86.1</v>
      </c>
      <c r="K7" s="102">
        <f t="shared" si="0"/>
        <v>86.1</v>
      </c>
      <c r="L7" s="102">
        <f t="shared" si="0"/>
        <v>0</v>
      </c>
      <c r="M7" s="102">
        <f t="shared" si="0"/>
        <v>0</v>
      </c>
      <c r="N7" s="102">
        <f t="shared" si="0"/>
        <v>0</v>
      </c>
      <c r="O7" s="102">
        <f t="shared" si="0"/>
        <v>0</v>
      </c>
      <c r="P7" s="102">
        <f t="shared" si="0"/>
        <v>0</v>
      </c>
      <c r="Q7" s="102">
        <f t="shared" si="0"/>
        <v>0</v>
      </c>
      <c r="R7" s="102">
        <f t="shared" si="0"/>
        <v>478.24</v>
      </c>
      <c r="S7" s="102">
        <f t="shared" si="0"/>
        <v>478.24</v>
      </c>
      <c r="T7" s="98"/>
      <c r="U7" s="98"/>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c r="IJ7" s="110"/>
      <c r="IK7" s="110"/>
      <c r="IL7" s="110"/>
      <c r="IM7" s="110"/>
      <c r="IN7" s="110"/>
      <c r="IO7" s="110"/>
      <c r="IP7" s="91"/>
      <c r="IQ7" s="91"/>
      <c r="IR7" s="91"/>
    </row>
    <row r="8" spans="1:252" ht="23.25" customHeight="1">
      <c r="A8" s="80" t="str">
        <f>'15 一般-工资福利（部门预算）'!A8</f>
        <v>201</v>
      </c>
      <c r="B8" s="80"/>
      <c r="C8" s="80"/>
      <c r="D8" s="80" t="str">
        <f>'15 一般-工资福利（部门预算）'!D8</f>
        <v>一般公共服务支出</v>
      </c>
      <c r="E8" s="102">
        <f>E9</f>
        <v>478.24</v>
      </c>
      <c r="F8" s="102">
        <f aca="true" t="shared" si="1" ref="F8:U8">F9</f>
        <v>392.14000000000004</v>
      </c>
      <c r="G8" s="102">
        <f t="shared" si="1"/>
        <v>329.46000000000004</v>
      </c>
      <c r="H8" s="102">
        <f t="shared" si="1"/>
        <v>62.68</v>
      </c>
      <c r="I8" s="102">
        <f t="shared" si="1"/>
        <v>0</v>
      </c>
      <c r="J8" s="102">
        <f t="shared" si="1"/>
        <v>86.1</v>
      </c>
      <c r="K8" s="102">
        <f t="shared" si="1"/>
        <v>86.1</v>
      </c>
      <c r="L8" s="102">
        <f t="shared" si="1"/>
        <v>0</v>
      </c>
      <c r="M8" s="102">
        <f t="shared" si="1"/>
        <v>0</v>
      </c>
      <c r="N8" s="102">
        <f t="shared" si="1"/>
        <v>0</v>
      </c>
      <c r="O8" s="102">
        <f t="shared" si="1"/>
        <v>0</v>
      </c>
      <c r="P8" s="102">
        <f t="shared" si="1"/>
        <v>0</v>
      </c>
      <c r="Q8" s="102">
        <f t="shared" si="1"/>
        <v>0</v>
      </c>
      <c r="R8" s="102">
        <f t="shared" si="1"/>
        <v>478.24</v>
      </c>
      <c r="S8" s="102">
        <f t="shared" si="1"/>
        <v>478.24</v>
      </c>
      <c r="T8" s="102">
        <f t="shared" si="1"/>
        <v>0</v>
      </c>
      <c r="U8" s="102">
        <f t="shared" si="1"/>
        <v>0</v>
      </c>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c r="IK8" s="110"/>
      <c r="IL8" s="110"/>
      <c r="IM8" s="110"/>
      <c r="IN8" s="110"/>
      <c r="IO8" s="110"/>
      <c r="IP8" s="91"/>
      <c r="IQ8" s="91"/>
      <c r="IR8" s="91"/>
    </row>
    <row r="9" spans="1:252" ht="23.25" customHeight="1">
      <c r="A9" s="80" t="str">
        <f>'15 一般-工资福利（部门预算）'!A9</f>
        <v>201</v>
      </c>
      <c r="B9" s="80" t="str">
        <f>'15 一般-工资福利（部门预算）'!B9</f>
        <v>02</v>
      </c>
      <c r="C9" s="80"/>
      <c r="D9" s="80" t="str">
        <f>'15 一般-工资福利（部门预算）'!D9</f>
        <v>政协事务</v>
      </c>
      <c r="E9" s="102">
        <f>E10+E11</f>
        <v>478.24</v>
      </c>
      <c r="F9" s="102">
        <f aca="true" t="shared" si="2" ref="F9:U9">F10+F11</f>
        <v>392.14000000000004</v>
      </c>
      <c r="G9" s="102">
        <f t="shared" si="2"/>
        <v>329.46000000000004</v>
      </c>
      <c r="H9" s="102">
        <f t="shared" si="2"/>
        <v>62.68</v>
      </c>
      <c r="I9" s="102">
        <f t="shared" si="2"/>
        <v>0</v>
      </c>
      <c r="J9" s="102">
        <f t="shared" si="2"/>
        <v>86.1</v>
      </c>
      <c r="K9" s="102">
        <f t="shared" si="2"/>
        <v>86.1</v>
      </c>
      <c r="L9" s="102">
        <f t="shared" si="2"/>
        <v>0</v>
      </c>
      <c r="M9" s="102">
        <f t="shared" si="2"/>
        <v>0</v>
      </c>
      <c r="N9" s="102">
        <f t="shared" si="2"/>
        <v>0</v>
      </c>
      <c r="O9" s="102">
        <f t="shared" si="2"/>
        <v>0</v>
      </c>
      <c r="P9" s="102">
        <f t="shared" si="2"/>
        <v>0</v>
      </c>
      <c r="Q9" s="102">
        <f t="shared" si="2"/>
        <v>0</v>
      </c>
      <c r="R9" s="102">
        <f t="shared" si="2"/>
        <v>478.24</v>
      </c>
      <c r="S9" s="102">
        <f t="shared" si="2"/>
        <v>478.24</v>
      </c>
      <c r="T9" s="102">
        <f t="shared" si="2"/>
        <v>0</v>
      </c>
      <c r="U9" s="102">
        <f t="shared" si="2"/>
        <v>0</v>
      </c>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c r="IJ9" s="110"/>
      <c r="IK9" s="110"/>
      <c r="IL9" s="110"/>
      <c r="IM9" s="110"/>
      <c r="IN9" s="110"/>
      <c r="IO9" s="110"/>
      <c r="IP9" s="91"/>
      <c r="IQ9" s="91"/>
      <c r="IR9" s="91"/>
    </row>
    <row r="10" spans="1:254" s="89" customFormat="1" ht="23.25" customHeight="1">
      <c r="A10" s="80" t="str">
        <f>'15 一般-工资福利（部门预算）'!A10</f>
        <v>201</v>
      </c>
      <c r="B10" s="80" t="str">
        <f>'15 一般-工资福利（部门预算）'!B10</f>
        <v>02</v>
      </c>
      <c r="C10" s="80" t="str">
        <f>'15 一般-工资福利（部门预算）'!C10</f>
        <v>01</v>
      </c>
      <c r="D10" s="80" t="str">
        <f>'15 一般-工资福利（部门预算）'!D10</f>
        <v>行政运行</v>
      </c>
      <c r="E10" s="103">
        <f>'13 一般预算支出'!E11</f>
        <v>392.14000000000004</v>
      </c>
      <c r="F10" s="103">
        <f>'13 一般预算支出'!F11</f>
        <v>392.14000000000004</v>
      </c>
      <c r="G10" s="103">
        <f>'13 一般预算支出'!G11</f>
        <v>329.46000000000004</v>
      </c>
      <c r="H10" s="103">
        <f>'13 一般预算支出'!H11</f>
        <v>62.68</v>
      </c>
      <c r="I10" s="103">
        <f>'13 一般预算支出'!I11</f>
        <v>0</v>
      </c>
      <c r="J10" s="103">
        <f>'13 一般预算支出'!J11</f>
        <v>0</v>
      </c>
      <c r="K10" s="103">
        <f>'13 一般预算支出'!K11</f>
        <v>0</v>
      </c>
      <c r="L10" s="103">
        <f>'13 一般预算支出'!L11</f>
        <v>0</v>
      </c>
      <c r="M10" s="103">
        <f>'13 一般预算支出'!M11</f>
        <v>0</v>
      </c>
      <c r="N10" s="103">
        <f>'13 一般预算支出'!N11</f>
        <v>0</v>
      </c>
      <c r="O10" s="103">
        <f>'13 一般预算支出'!O11</f>
        <v>0</v>
      </c>
      <c r="P10" s="103">
        <f>'13 一般预算支出'!P11</f>
        <v>0</v>
      </c>
      <c r="Q10" s="103">
        <f>'13 一般预算支出'!Q11</f>
        <v>0</v>
      </c>
      <c r="R10" s="103">
        <f>SUM(S10:U10)</f>
        <v>392.14000000000004</v>
      </c>
      <c r="S10" s="103">
        <f>G10+H10</f>
        <v>392.14000000000004</v>
      </c>
      <c r="T10" s="103"/>
      <c r="U10" s="111">
        <f>I10</f>
        <v>0</v>
      </c>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c r="IR10" s="106"/>
      <c r="IS10" s="25"/>
      <c r="IT10" s="25"/>
    </row>
    <row r="11" spans="1:254" ht="26.25" customHeight="1">
      <c r="A11" s="104" t="str">
        <f>MID('21 项目明细表'!A9,1,3)</f>
        <v>201</v>
      </c>
      <c r="B11" s="105" t="str">
        <f>'21 项目明细表'!B9</f>
        <v>02</v>
      </c>
      <c r="C11" s="105" t="str">
        <f>'21 项目明细表'!C9</f>
        <v>04</v>
      </c>
      <c r="D11" s="105" t="str">
        <f>'21 项目明细表'!D9</f>
        <v>政协会议</v>
      </c>
      <c r="E11" s="103">
        <f>'13 一般预算支出'!E12</f>
        <v>86.1</v>
      </c>
      <c r="F11" s="103">
        <f>'13 一般预算支出'!F12</f>
        <v>0</v>
      </c>
      <c r="G11" s="103">
        <f>'13 一般预算支出'!G12</f>
        <v>0</v>
      </c>
      <c r="H11" s="103">
        <f>'13 一般预算支出'!H12</f>
        <v>0</v>
      </c>
      <c r="I11" s="103">
        <f>'13 一般预算支出'!I12</f>
        <v>0</v>
      </c>
      <c r="J11" s="103">
        <f>'13 一般预算支出'!J12</f>
        <v>86.1</v>
      </c>
      <c r="K11" s="103">
        <f>'13 一般预算支出'!K12</f>
        <v>86.1</v>
      </c>
      <c r="L11" s="103">
        <f>'13 一般预算支出'!L12</f>
        <v>0</v>
      </c>
      <c r="M11" s="103">
        <f>'13 一般预算支出'!M12</f>
        <v>0</v>
      </c>
      <c r="N11" s="103">
        <f>'13 一般预算支出'!N12</f>
        <v>0</v>
      </c>
      <c r="O11" s="103">
        <f>'13 一般预算支出'!O12</f>
        <v>0</v>
      </c>
      <c r="P11" s="103">
        <f>'13 一般预算支出'!P12</f>
        <v>0</v>
      </c>
      <c r="Q11" s="103">
        <f>'13 一般预算支出'!Q12</f>
        <v>0</v>
      </c>
      <c r="R11" s="103">
        <f>SUM(S11:U11)</f>
        <v>86.1</v>
      </c>
      <c r="S11" s="103">
        <f>E11</f>
        <v>86.1</v>
      </c>
      <c r="T11" s="111"/>
      <c r="U11" s="112"/>
      <c r="IS11"/>
      <c r="IT11"/>
    </row>
    <row r="12" spans="1:254" ht="12.75" customHeight="1">
      <c r="A12" s="106"/>
      <c r="B12" s="106"/>
      <c r="C12" s="106"/>
      <c r="D12" s="106"/>
      <c r="E12" s="106"/>
      <c r="F12" s="106"/>
      <c r="G12" s="106"/>
      <c r="H12" s="106"/>
      <c r="I12" s="106"/>
      <c r="J12" s="106"/>
      <c r="K12" s="106"/>
      <c r="L12" s="106"/>
      <c r="M12" s="106"/>
      <c r="N12" s="106"/>
      <c r="O12" s="106"/>
      <c r="IS12"/>
      <c r="IT12"/>
    </row>
    <row r="13" spans="1:254" ht="12.75" customHeight="1">
      <c r="A13" s="106"/>
      <c r="B13" s="106"/>
      <c r="C13" s="106"/>
      <c r="D13" s="106"/>
      <c r="E13" s="106"/>
      <c r="F13" s="106"/>
      <c r="G13" s="106"/>
      <c r="H13" s="106"/>
      <c r="I13" s="106"/>
      <c r="J13" s="106"/>
      <c r="K13" s="106"/>
      <c r="L13" s="106"/>
      <c r="M13" s="106"/>
      <c r="N13" s="106"/>
      <c r="IS13"/>
      <c r="IT13"/>
    </row>
    <row r="14" spans="1:254" ht="12.75" customHeight="1">
      <c r="A14" s="106"/>
      <c r="B14" s="106"/>
      <c r="C14" s="106"/>
      <c r="D14" s="106"/>
      <c r="E14" s="106"/>
      <c r="F14" s="106"/>
      <c r="G14" s="106"/>
      <c r="H14" s="106"/>
      <c r="I14" s="106"/>
      <c r="J14" s="106"/>
      <c r="K14" s="106"/>
      <c r="L14" s="106"/>
      <c r="M14" s="106"/>
      <c r="N14" s="106"/>
      <c r="IS14"/>
      <c r="IT14"/>
    </row>
    <row r="15" spans="1:254" ht="12.75" customHeight="1">
      <c r="A15" s="106"/>
      <c r="B15" s="106"/>
      <c r="C15" s="106"/>
      <c r="D15" s="106"/>
      <c r="E15" s="106"/>
      <c r="F15" s="106"/>
      <c r="G15" s="106"/>
      <c r="H15" s="106"/>
      <c r="I15" s="106"/>
      <c r="J15" s="106"/>
      <c r="K15" s="106"/>
      <c r="L15" s="106"/>
      <c r="M15" s="106"/>
      <c r="N15" s="106"/>
      <c r="IS15"/>
      <c r="IT15"/>
    </row>
    <row r="33" ht="11.25" customHeight="1"/>
  </sheetData>
  <sheetProtection formatCells="0" formatColumns="0" formatRows="0"/>
  <mergeCells count="25">
    <mergeCell ref="A2:U2"/>
    <mergeCell ref="A3:E3"/>
    <mergeCell ref="T3:U3"/>
    <mergeCell ref="R4:U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T11"/>
  <sheetViews>
    <sheetView showGridLines="0" showZeros="0" workbookViewId="0" topLeftCell="A1">
      <selection activeCell="A3" sqref="A3:F3"/>
    </sheetView>
  </sheetViews>
  <sheetFormatPr defaultColWidth="9.00390625" defaultRowHeight="14.25"/>
  <cols>
    <col min="1" max="1" width="3.875" style="0" customWidth="1"/>
    <col min="2" max="3" width="4.375" style="0" customWidth="1"/>
    <col min="4" max="4" width="15.375" style="0" customWidth="1"/>
    <col min="5" max="5" width="11.75390625" style="0" customWidth="1"/>
    <col min="6" max="20" width="7.25390625" style="0" customWidth="1"/>
  </cols>
  <sheetData>
    <row r="1" spans="1:20" ht="14.25" customHeight="1">
      <c r="A1" s="30"/>
      <c r="B1" s="30"/>
      <c r="C1" s="30"/>
      <c r="D1" s="30"/>
      <c r="E1" s="30"/>
      <c r="F1" s="30"/>
      <c r="G1" s="30"/>
      <c r="H1" s="30"/>
      <c r="I1" s="30"/>
      <c r="J1" s="30"/>
      <c r="K1" s="30"/>
      <c r="L1" s="30"/>
      <c r="M1" s="30"/>
      <c r="N1" s="30"/>
      <c r="O1" s="30"/>
      <c r="P1" s="30"/>
      <c r="Q1" s="30"/>
      <c r="R1" s="30"/>
      <c r="S1" s="30"/>
      <c r="T1" s="86" t="s">
        <v>253</v>
      </c>
    </row>
    <row r="2" spans="1:20" ht="24.75" customHeight="1">
      <c r="A2" s="70" t="s">
        <v>254</v>
      </c>
      <c r="B2" s="70"/>
      <c r="C2" s="70"/>
      <c r="D2" s="70"/>
      <c r="E2" s="70"/>
      <c r="F2" s="70"/>
      <c r="G2" s="70"/>
      <c r="H2" s="70"/>
      <c r="I2" s="70"/>
      <c r="J2" s="70"/>
      <c r="K2" s="70"/>
      <c r="L2" s="70"/>
      <c r="M2" s="70"/>
      <c r="N2" s="70"/>
      <c r="O2" s="70"/>
      <c r="P2" s="70"/>
      <c r="Q2" s="70"/>
      <c r="R2" s="70"/>
      <c r="S2" s="70"/>
      <c r="T2" s="70"/>
    </row>
    <row r="3" spans="1:20" ht="19.5" customHeight="1">
      <c r="A3" s="6" t="str">
        <f>'22 政府性基金（部门预算）'!A3</f>
        <v>单位名称：中国人民政治协商会议湖南省岳阳县委员会</v>
      </c>
      <c r="B3" s="6"/>
      <c r="C3" s="6"/>
      <c r="D3" s="6"/>
      <c r="E3" s="6"/>
      <c r="F3" s="30"/>
      <c r="G3" s="30"/>
      <c r="H3" s="30"/>
      <c r="I3" s="30"/>
      <c r="J3" s="30"/>
      <c r="K3" s="30"/>
      <c r="L3" s="30"/>
      <c r="M3" s="30"/>
      <c r="N3" s="30"/>
      <c r="O3" s="30"/>
      <c r="P3" s="30"/>
      <c r="Q3" s="30"/>
      <c r="R3" s="30"/>
      <c r="S3" s="87" t="s">
        <v>78</v>
      </c>
      <c r="T3" s="87"/>
    </row>
    <row r="4" spans="1:20" ht="27.75" customHeight="1">
      <c r="A4" s="71" t="s">
        <v>93</v>
      </c>
      <c r="B4" s="72"/>
      <c r="C4" s="73"/>
      <c r="D4" s="74" t="s">
        <v>94</v>
      </c>
      <c r="E4" s="74" t="s">
        <v>95</v>
      </c>
      <c r="F4" s="75" t="s">
        <v>118</v>
      </c>
      <c r="G4" s="75" t="s">
        <v>119</v>
      </c>
      <c r="H4" s="75" t="s">
        <v>120</v>
      </c>
      <c r="I4" s="75" t="s">
        <v>121</v>
      </c>
      <c r="J4" s="75" t="s">
        <v>122</v>
      </c>
      <c r="K4" s="75" t="s">
        <v>123</v>
      </c>
      <c r="L4" s="75" t="s">
        <v>110</v>
      </c>
      <c r="M4" s="75" t="s">
        <v>124</v>
      </c>
      <c r="N4" s="75" t="s">
        <v>108</v>
      </c>
      <c r="O4" s="75" t="s">
        <v>112</v>
      </c>
      <c r="P4" s="75" t="s">
        <v>111</v>
      </c>
      <c r="Q4" s="75" t="s">
        <v>125</v>
      </c>
      <c r="R4" s="75" t="s">
        <v>126</v>
      </c>
      <c r="S4" s="75" t="s">
        <v>127</v>
      </c>
      <c r="T4" s="75" t="s">
        <v>115</v>
      </c>
    </row>
    <row r="5" spans="1:20" ht="13.5" customHeight="1">
      <c r="A5" s="74" t="s">
        <v>96</v>
      </c>
      <c r="B5" s="74" t="s">
        <v>97</v>
      </c>
      <c r="C5" s="74" t="s">
        <v>98</v>
      </c>
      <c r="D5" s="76"/>
      <c r="E5" s="76"/>
      <c r="F5" s="75"/>
      <c r="G5" s="75"/>
      <c r="H5" s="75"/>
      <c r="I5" s="75"/>
      <c r="J5" s="75"/>
      <c r="K5" s="75"/>
      <c r="L5" s="75"/>
      <c r="M5" s="75"/>
      <c r="N5" s="75"/>
      <c r="O5" s="75"/>
      <c r="P5" s="75"/>
      <c r="Q5" s="75"/>
      <c r="R5" s="75"/>
      <c r="S5" s="75"/>
      <c r="T5" s="75"/>
    </row>
    <row r="6" spans="1:20" ht="18" customHeight="1">
      <c r="A6" s="77"/>
      <c r="B6" s="77"/>
      <c r="C6" s="77"/>
      <c r="D6" s="77"/>
      <c r="E6" s="77"/>
      <c r="F6" s="75"/>
      <c r="G6" s="75"/>
      <c r="H6" s="75"/>
      <c r="I6" s="75"/>
      <c r="J6" s="75"/>
      <c r="K6" s="75"/>
      <c r="L6" s="75"/>
      <c r="M6" s="75"/>
      <c r="N6" s="75"/>
      <c r="O6" s="75"/>
      <c r="P6" s="75"/>
      <c r="Q6" s="75"/>
      <c r="R6" s="75"/>
      <c r="S6" s="75"/>
      <c r="T6" s="75"/>
    </row>
    <row r="7" spans="1:20" ht="18" customHeight="1">
      <c r="A7" s="78"/>
      <c r="B7" s="78"/>
      <c r="C7" s="78"/>
      <c r="D7" s="78" t="s">
        <v>79</v>
      </c>
      <c r="E7" s="79">
        <f aca="true" t="shared" si="0" ref="E7:G7">E8</f>
        <v>478.24</v>
      </c>
      <c r="F7" s="79">
        <f t="shared" si="0"/>
        <v>329.46000000000004</v>
      </c>
      <c r="G7" s="79">
        <f t="shared" si="0"/>
        <v>148.78</v>
      </c>
      <c r="H7" s="78"/>
      <c r="I7" s="78"/>
      <c r="J7" s="78"/>
      <c r="K7" s="78"/>
      <c r="L7" s="78"/>
      <c r="M7" s="78"/>
      <c r="N7" s="78"/>
      <c r="O7" s="78"/>
      <c r="P7" s="78"/>
      <c r="Q7" s="78"/>
      <c r="R7" s="78"/>
      <c r="S7" s="78"/>
      <c r="T7" s="78"/>
    </row>
    <row r="8" spans="1:20" ht="22.5" customHeight="1">
      <c r="A8" s="80" t="str">
        <f>'15 一般-工资福利（部门预算）'!A8</f>
        <v>201</v>
      </c>
      <c r="B8" s="80"/>
      <c r="C8" s="80"/>
      <c r="D8" s="80" t="str">
        <f>'15 一般-工资福利（部门预算）'!D8</f>
        <v>一般公共服务支出</v>
      </c>
      <c r="E8" s="79">
        <f>E9</f>
        <v>478.24</v>
      </c>
      <c r="F8" s="79">
        <f aca="true" t="shared" si="1" ref="F8:T8">F9</f>
        <v>329.46000000000004</v>
      </c>
      <c r="G8" s="79">
        <f t="shared" si="1"/>
        <v>148.78</v>
      </c>
      <c r="H8" s="79">
        <f t="shared" si="1"/>
        <v>0</v>
      </c>
      <c r="I8" s="79">
        <f t="shared" si="1"/>
        <v>0</v>
      </c>
      <c r="J8" s="79">
        <f t="shared" si="1"/>
        <v>0</v>
      </c>
      <c r="K8" s="79">
        <f t="shared" si="1"/>
        <v>0</v>
      </c>
      <c r="L8" s="79">
        <f t="shared" si="1"/>
        <v>0</v>
      </c>
      <c r="M8" s="79">
        <f t="shared" si="1"/>
        <v>0</v>
      </c>
      <c r="N8" s="79">
        <f t="shared" si="1"/>
        <v>0</v>
      </c>
      <c r="O8" s="79">
        <f t="shared" si="1"/>
        <v>0</v>
      </c>
      <c r="P8" s="79">
        <f t="shared" si="1"/>
        <v>0</v>
      </c>
      <c r="Q8" s="79">
        <f t="shared" si="1"/>
        <v>0</v>
      </c>
      <c r="R8" s="79">
        <f t="shared" si="1"/>
        <v>0</v>
      </c>
      <c r="S8" s="79">
        <f t="shared" si="1"/>
        <v>0</v>
      </c>
      <c r="T8" s="79">
        <f t="shared" si="1"/>
        <v>0</v>
      </c>
    </row>
    <row r="9" spans="1:20" ht="22.5" customHeight="1">
      <c r="A9" s="80" t="str">
        <f>'15 一般-工资福利（部门预算）'!A9</f>
        <v>201</v>
      </c>
      <c r="B9" s="80" t="str">
        <f>'15 一般-工资福利（部门预算）'!B9</f>
        <v>02</v>
      </c>
      <c r="C9" s="80"/>
      <c r="D9" s="80" t="str">
        <f>'15 一般-工资福利（部门预算）'!D9</f>
        <v>政协事务</v>
      </c>
      <c r="E9" s="79">
        <f aca="true" t="shared" si="2" ref="E9:T9">E10+E11</f>
        <v>478.24</v>
      </c>
      <c r="F9" s="79">
        <f t="shared" si="2"/>
        <v>329.46000000000004</v>
      </c>
      <c r="G9" s="79">
        <f t="shared" si="2"/>
        <v>148.78</v>
      </c>
      <c r="H9" s="79">
        <f t="shared" si="2"/>
        <v>0</v>
      </c>
      <c r="I9" s="79">
        <f t="shared" si="2"/>
        <v>0</v>
      </c>
      <c r="J9" s="79">
        <f t="shared" si="2"/>
        <v>0</v>
      </c>
      <c r="K9" s="79">
        <f t="shared" si="2"/>
        <v>0</v>
      </c>
      <c r="L9" s="79">
        <f t="shared" si="2"/>
        <v>0</v>
      </c>
      <c r="M9" s="79">
        <f t="shared" si="2"/>
        <v>0</v>
      </c>
      <c r="N9" s="79">
        <f t="shared" si="2"/>
        <v>0</v>
      </c>
      <c r="O9" s="79">
        <f t="shared" si="2"/>
        <v>0</v>
      </c>
      <c r="P9" s="79">
        <f t="shared" si="2"/>
        <v>0</v>
      </c>
      <c r="Q9" s="79">
        <f t="shared" si="2"/>
        <v>0</v>
      </c>
      <c r="R9" s="79">
        <f t="shared" si="2"/>
        <v>0</v>
      </c>
      <c r="S9" s="79">
        <f t="shared" si="2"/>
        <v>0</v>
      </c>
      <c r="T9" s="79">
        <f t="shared" si="2"/>
        <v>0</v>
      </c>
    </row>
    <row r="10" spans="1:20" s="25" customFormat="1" ht="22.5" customHeight="1">
      <c r="A10" s="80" t="str">
        <f>'15 一般-工资福利（部门预算）'!A10</f>
        <v>201</v>
      </c>
      <c r="B10" s="80" t="str">
        <f>'15 一般-工资福利（部门预算）'!B10</f>
        <v>02</v>
      </c>
      <c r="C10" s="80" t="str">
        <f>'15 一般-工资福利（部门预算）'!C10</f>
        <v>01</v>
      </c>
      <c r="D10" s="80" t="str">
        <f>'15 一般-工资福利（部门预算）'!D10</f>
        <v>行政运行</v>
      </c>
      <c r="E10" s="81">
        <f>SUM(F10:T10)</f>
        <v>392.14000000000004</v>
      </c>
      <c r="F10" s="81">
        <f>'26 经费拨款（部门预算）'!G10</f>
        <v>329.46000000000004</v>
      </c>
      <c r="G10" s="81">
        <f>'26 经费拨款（部门预算）'!H10</f>
        <v>62.68</v>
      </c>
      <c r="H10" s="81"/>
      <c r="I10" s="81"/>
      <c r="J10" s="81"/>
      <c r="K10" s="81"/>
      <c r="L10" s="81"/>
      <c r="M10" s="81"/>
      <c r="N10" s="81">
        <f>'26 经费拨款（部门预算）'!I10</f>
        <v>0</v>
      </c>
      <c r="O10" s="84"/>
      <c r="P10" s="84"/>
      <c r="Q10" s="84"/>
      <c r="R10" s="84"/>
      <c r="S10" s="84"/>
      <c r="T10" s="84"/>
    </row>
    <row r="11" spans="1:20" ht="22.5" customHeight="1">
      <c r="A11" s="82" t="str">
        <f>'26 经费拨款（部门预算）'!A11</f>
        <v>201</v>
      </c>
      <c r="B11" s="82" t="str">
        <f>'26 经费拨款（部门预算）'!B11</f>
        <v>02</v>
      </c>
      <c r="C11" s="82" t="str">
        <f>'26 经费拨款（部门预算）'!C11</f>
        <v>04</v>
      </c>
      <c r="D11" s="82" t="str">
        <f>'26 经费拨款（部门预算）'!D11</f>
        <v>政协会议</v>
      </c>
      <c r="E11" s="81">
        <f>SUM(F11:T11)</f>
        <v>86.1</v>
      </c>
      <c r="F11" s="83"/>
      <c r="G11" s="81">
        <f>'26 经费拨款（部门预算）'!K11</f>
        <v>86.1</v>
      </c>
      <c r="H11" s="83">
        <f>'26 经费拨款（部门预算）'!P11</f>
        <v>0</v>
      </c>
      <c r="I11" s="83"/>
      <c r="J11" s="83"/>
      <c r="K11" s="83"/>
      <c r="L11" s="83"/>
      <c r="M11" s="83"/>
      <c r="N11" s="83"/>
      <c r="O11" s="85"/>
      <c r="P11" s="85"/>
      <c r="Q11" s="85"/>
      <c r="R11" s="85"/>
      <c r="S11" s="85"/>
      <c r="T11" s="85"/>
    </row>
  </sheetData>
  <sheetProtection formatCells="0" formatColumns="0" formatRows="0"/>
  <mergeCells count="24">
    <mergeCell ref="A2:T2"/>
    <mergeCell ref="A3:E3"/>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O16"/>
  <sheetViews>
    <sheetView showGridLines="0" showZeros="0" workbookViewId="0" topLeftCell="A1">
      <selection activeCell="A3" sqref="A3:F3"/>
    </sheetView>
  </sheetViews>
  <sheetFormatPr defaultColWidth="6.875" defaultRowHeight="12.75" customHeight="1"/>
  <cols>
    <col min="1" max="1" width="9.125" style="46" customWidth="1"/>
    <col min="2" max="7" width="7.875" style="46" customWidth="1"/>
    <col min="8" max="8" width="9.125" style="46" customWidth="1"/>
    <col min="9" max="14" width="7.875" style="46" customWidth="1"/>
    <col min="15" max="249" width="6.875" style="46" customWidth="1"/>
    <col min="250" max="16384" width="6.875" style="46" customWidth="1"/>
  </cols>
  <sheetData>
    <row r="1" spans="14:249" ht="27.75" customHeight="1">
      <c r="N1" s="65" t="s">
        <v>255</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row>
    <row r="2" spans="1:249" ht="29.25" customHeight="1">
      <c r="A2" s="47" t="s">
        <v>256</v>
      </c>
      <c r="B2" s="47"/>
      <c r="C2" s="47"/>
      <c r="D2" s="47"/>
      <c r="E2" s="47"/>
      <c r="F2" s="47"/>
      <c r="G2" s="47"/>
      <c r="H2" s="47"/>
      <c r="I2" s="47"/>
      <c r="J2" s="47"/>
      <c r="K2" s="47"/>
      <c r="L2" s="47"/>
      <c r="M2" s="47"/>
      <c r="N2" s="47"/>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row>
    <row r="3" spans="1:249" ht="24" customHeight="1">
      <c r="A3" s="6" t="str">
        <f>'22 政府性基金（部门预算）'!A3</f>
        <v>单位名称：中国人民政治协商会议湖南省岳阳县委员会</v>
      </c>
      <c r="B3" s="6"/>
      <c r="C3" s="6"/>
      <c r="D3" s="6"/>
      <c r="E3" s="6"/>
      <c r="F3" s="30"/>
      <c r="G3" s="48"/>
      <c r="H3" s="48"/>
      <c r="I3" s="48"/>
      <c r="J3" s="48"/>
      <c r="K3" s="48"/>
      <c r="L3" s="48"/>
      <c r="M3" s="48"/>
      <c r="N3" s="48" t="s">
        <v>78</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row>
    <row r="4" spans="1:249" ht="23.25" customHeight="1">
      <c r="A4" s="49" t="s">
        <v>257</v>
      </c>
      <c r="B4" s="49"/>
      <c r="C4" s="49"/>
      <c r="D4" s="49"/>
      <c r="E4" s="49"/>
      <c r="F4" s="49"/>
      <c r="G4" s="49"/>
      <c r="H4" s="50" t="s">
        <v>258</v>
      </c>
      <c r="I4" s="66"/>
      <c r="J4" s="66"/>
      <c r="K4" s="66"/>
      <c r="L4" s="66"/>
      <c r="M4" s="66"/>
      <c r="N4" s="66"/>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spans="1:249" ht="23.25" customHeight="1">
      <c r="A5" s="51" t="s">
        <v>79</v>
      </c>
      <c r="B5" s="51" t="s">
        <v>170</v>
      </c>
      <c r="C5" s="51" t="s">
        <v>259</v>
      </c>
      <c r="D5" s="52" t="s">
        <v>260</v>
      </c>
      <c r="E5" s="53" t="s">
        <v>173</v>
      </c>
      <c r="F5" s="53" t="s">
        <v>261</v>
      </c>
      <c r="G5" s="54" t="s">
        <v>175</v>
      </c>
      <c r="H5" s="55" t="s">
        <v>79</v>
      </c>
      <c r="I5" s="57" t="s">
        <v>170</v>
      </c>
      <c r="J5" s="57" t="s">
        <v>259</v>
      </c>
      <c r="K5" s="57" t="s">
        <v>260</v>
      </c>
      <c r="L5" s="57" t="s">
        <v>173</v>
      </c>
      <c r="M5" s="57" t="s">
        <v>261</v>
      </c>
      <c r="N5" s="57" t="s">
        <v>175</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row>
    <row r="6" spans="1:249" ht="33" customHeight="1">
      <c r="A6" s="56"/>
      <c r="B6" s="56"/>
      <c r="C6" s="56"/>
      <c r="D6" s="55"/>
      <c r="E6" s="57"/>
      <c r="F6" s="57"/>
      <c r="G6" s="58"/>
      <c r="H6" s="55"/>
      <c r="I6" s="57"/>
      <c r="J6" s="57"/>
      <c r="K6" s="57"/>
      <c r="L6" s="57"/>
      <c r="M6" s="57"/>
      <c r="N6" s="57"/>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ht="12.75" customHeight="1">
      <c r="A7" s="59">
        <v>7</v>
      </c>
      <c r="B7" s="59">
        <v>8</v>
      </c>
      <c r="C7" s="59">
        <v>9</v>
      </c>
      <c r="D7" s="59">
        <v>10</v>
      </c>
      <c r="E7" s="59">
        <v>11</v>
      </c>
      <c r="F7" s="59">
        <v>12</v>
      </c>
      <c r="G7" s="59">
        <v>13</v>
      </c>
      <c r="H7" s="59">
        <v>14</v>
      </c>
      <c r="I7" s="59">
        <v>15</v>
      </c>
      <c r="J7" s="59">
        <v>16</v>
      </c>
      <c r="K7" s="59">
        <v>17</v>
      </c>
      <c r="L7" s="59">
        <v>18</v>
      </c>
      <c r="M7" s="59">
        <v>19</v>
      </c>
      <c r="N7" s="59">
        <v>20</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row>
    <row r="8" spans="1:249" s="45" customFormat="1" ht="28.5" customHeight="1">
      <c r="A8" s="60">
        <f>SUM(B8:G8)</f>
        <v>4</v>
      </c>
      <c r="B8" s="61">
        <v>3.5</v>
      </c>
      <c r="C8" s="62"/>
      <c r="D8" s="62"/>
      <c r="E8" s="62"/>
      <c r="F8" s="62"/>
      <c r="G8" s="63">
        <v>0.5</v>
      </c>
      <c r="H8" s="64">
        <f>SUM(I8:N8)</f>
        <v>4</v>
      </c>
      <c r="I8" s="61">
        <v>3.5</v>
      </c>
      <c r="J8" s="67"/>
      <c r="K8" s="67"/>
      <c r="L8" s="67"/>
      <c r="M8" s="67"/>
      <c r="N8" s="68">
        <f>'17一般-商品和服务（部门预算）'!V10</f>
        <v>0.5</v>
      </c>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row>
    <row r="9" spans="2:249" ht="30.75" customHeight="1">
      <c r="B9" s="45"/>
      <c r="C9" s="45"/>
      <c r="D9" s="45"/>
      <c r="E9" s="45"/>
      <c r="F9" s="45"/>
      <c r="G9" s="45"/>
      <c r="H9" s="45"/>
      <c r="I9" s="45"/>
      <c r="J9" s="45"/>
      <c r="K9" s="45"/>
      <c r="L9" s="45"/>
      <c r="M9" s="45"/>
      <c r="N9" s="45"/>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2:249" ht="12.75" customHeight="1">
      <c r="B10" s="45"/>
      <c r="C10" s="45"/>
      <c r="D10" s="45"/>
      <c r="E10" s="45"/>
      <c r="F10" s="45"/>
      <c r="G10" s="45"/>
      <c r="H10" s="45"/>
      <c r="I10" s="45"/>
      <c r="K10" s="45"/>
      <c r="M10" s="69"/>
      <c r="N10" s="45"/>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3:249" ht="12.75" customHeight="1">
      <c r="C11" s="45"/>
      <c r="F11" s="45"/>
      <c r="G11" s="45"/>
      <c r="H11" s="45"/>
      <c r="J11" s="45"/>
      <c r="N11" s="45"/>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ht="12.75" customHeight="1">
      <c r="A12" s="45"/>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4:249" ht="12.75" customHeight="1">
      <c r="N13" s="45"/>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249"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5:249" ht="12.75" customHeight="1">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sheetData>
  <sheetProtection formatCells="0" formatColumns="0" formatRows="0"/>
  <mergeCells count="18">
    <mergeCell ref="A2:N2"/>
    <mergeCell ref="A3:E3"/>
    <mergeCell ref="A4:G4"/>
    <mergeCell ref="H4:N4"/>
    <mergeCell ref="A5:A6"/>
    <mergeCell ref="B5:B6"/>
    <mergeCell ref="C5:C6"/>
    <mergeCell ref="D5:D6"/>
    <mergeCell ref="E5:E6"/>
    <mergeCell ref="F5:F6"/>
    <mergeCell ref="G5:G6"/>
    <mergeCell ref="H5:H6"/>
    <mergeCell ref="I5:I6"/>
    <mergeCell ref="J5:J6"/>
    <mergeCell ref="K5:K6"/>
    <mergeCell ref="L5:L6"/>
    <mergeCell ref="M5:M6"/>
    <mergeCell ref="N5:N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7"/>
  <sheetViews>
    <sheetView showGridLines="0" showZeros="0" workbookViewId="0" topLeftCell="A1">
      <selection activeCell="A3" sqref="A3:E3"/>
    </sheetView>
  </sheetViews>
  <sheetFormatPr defaultColWidth="6.875" defaultRowHeight="12.75" customHeight="1"/>
  <cols>
    <col min="1" max="1" width="7.375" style="26" customWidth="1"/>
    <col min="2" max="2" width="8.875" style="26" customWidth="1"/>
    <col min="3" max="3" width="8.625" style="26" customWidth="1"/>
    <col min="4" max="4" width="78.125" style="26" bestFit="1" customWidth="1"/>
    <col min="5" max="5" width="16.125" style="26" bestFit="1" customWidth="1"/>
    <col min="6" max="7" width="23.625" style="26" customWidth="1"/>
    <col min="8" max="8" width="23.50390625" style="26" customWidth="1"/>
    <col min="9" max="9" width="20.625" style="26" customWidth="1"/>
    <col min="10" max="10" width="8.75390625" style="26" customWidth="1"/>
    <col min="11" max="16384" width="6.875" style="26" customWidth="1"/>
  </cols>
  <sheetData>
    <row r="1" spans="1:8" ht="18.75" customHeight="1">
      <c r="A1" s="27"/>
      <c r="B1" s="27"/>
      <c r="C1" s="28"/>
      <c r="D1" s="27"/>
      <c r="E1" s="27"/>
      <c r="F1" s="27"/>
      <c r="G1" s="27" t="s">
        <v>262</v>
      </c>
      <c r="H1" s="27"/>
    </row>
    <row r="2" spans="1:8" ht="31.5" customHeight="1">
      <c r="A2" s="29" t="s">
        <v>263</v>
      </c>
      <c r="B2" s="29"/>
      <c r="C2" s="29"/>
      <c r="D2" s="29"/>
      <c r="E2" s="29"/>
      <c r="F2" s="29"/>
      <c r="G2" s="29"/>
      <c r="H2" s="27"/>
    </row>
    <row r="3" spans="1:7" ht="18.75" customHeight="1">
      <c r="A3" s="6" t="str">
        <f>'22 政府性基金（部门预算）'!A3</f>
        <v>单位名称：中国人民政治协商会议湖南省岳阳县委员会</v>
      </c>
      <c r="B3" s="6"/>
      <c r="C3" s="6"/>
      <c r="D3" s="6"/>
      <c r="E3" s="6"/>
      <c r="F3" s="30"/>
      <c r="G3" s="31" t="s">
        <v>78</v>
      </c>
    </row>
    <row r="4" spans="1:8" ht="32.25" customHeight="1">
      <c r="A4" s="32" t="s">
        <v>264</v>
      </c>
      <c r="B4" s="33"/>
      <c r="C4" s="34"/>
      <c r="D4" s="33" t="s">
        <v>265</v>
      </c>
      <c r="E4" s="32" t="s">
        <v>266</v>
      </c>
      <c r="F4" s="32" t="s">
        <v>267</v>
      </c>
      <c r="G4" s="33"/>
      <c r="H4" s="27"/>
    </row>
    <row r="5" spans="1:8" ht="24.75" customHeight="1">
      <c r="A5" s="35" t="s">
        <v>268</v>
      </c>
      <c r="B5" s="36" t="s">
        <v>101</v>
      </c>
      <c r="C5" s="37" t="s">
        <v>102</v>
      </c>
      <c r="D5" s="33"/>
      <c r="E5" s="32"/>
      <c r="F5" s="38" t="s">
        <v>269</v>
      </c>
      <c r="G5" s="39" t="s">
        <v>270</v>
      </c>
      <c r="H5" s="27"/>
    </row>
    <row r="6" spans="1:8" ht="96" customHeight="1">
      <c r="A6" s="40">
        <f>SUM(B6:C6)</f>
        <v>478.24</v>
      </c>
      <c r="B6" s="40">
        <f>'1 收支总表'!F6</f>
        <v>392.14000000000004</v>
      </c>
      <c r="C6" s="40">
        <f>'1 收支总表'!F10</f>
        <v>86.1</v>
      </c>
      <c r="D6" s="41" t="s">
        <v>271</v>
      </c>
      <c r="E6" s="41" t="s">
        <v>272</v>
      </c>
      <c r="F6" s="41" t="s">
        <v>273</v>
      </c>
      <c r="G6" s="42" t="s">
        <v>274</v>
      </c>
      <c r="H6" s="43"/>
    </row>
    <row r="7" spans="1:10" ht="49.5" customHeight="1">
      <c r="A7" s="43"/>
      <c r="B7" s="43"/>
      <c r="C7" s="43"/>
      <c r="D7" s="43"/>
      <c r="E7" s="44"/>
      <c r="F7" s="43"/>
      <c r="G7" s="43"/>
      <c r="H7" s="43"/>
      <c r="I7" s="43"/>
      <c r="J7" s="27"/>
    </row>
  </sheetData>
  <sheetProtection formatCells="0" formatColumns="0" formatRows="0"/>
  <mergeCells count="6">
    <mergeCell ref="A2:G2"/>
    <mergeCell ref="A3:E3"/>
    <mergeCell ref="A4:C4"/>
    <mergeCell ref="F4:G4"/>
    <mergeCell ref="D4:D5"/>
    <mergeCell ref="E4:E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A3" sqref="A3:E3"/>
    </sheetView>
  </sheetViews>
  <sheetFormatPr defaultColWidth="6.875" defaultRowHeight="22.5" customHeight="1"/>
  <cols>
    <col min="1" max="3" width="3.375" style="495" customWidth="1"/>
    <col min="4" max="4" width="21.75390625" style="495" customWidth="1"/>
    <col min="5" max="5" width="12.50390625" style="495" customWidth="1"/>
    <col min="6" max="6" width="11.625" style="495" customWidth="1"/>
    <col min="7" max="15" width="10.50390625" style="495" customWidth="1"/>
    <col min="16" max="246" width="6.75390625" style="495" customWidth="1"/>
    <col min="247" max="16384" width="6.875" style="496" customWidth="1"/>
  </cols>
  <sheetData>
    <row r="1" spans="2:246" ht="22.5" customHeight="1">
      <c r="B1" s="497"/>
      <c r="C1" s="497"/>
      <c r="D1" s="497"/>
      <c r="E1" s="497"/>
      <c r="F1" s="497"/>
      <c r="G1" s="497"/>
      <c r="H1" s="497"/>
      <c r="I1" s="497"/>
      <c r="J1" s="497"/>
      <c r="K1" s="497"/>
      <c r="O1" s="513" t="s">
        <v>91</v>
      </c>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2.5" customHeight="1">
      <c r="A2" s="498" t="s">
        <v>92</v>
      </c>
      <c r="B2" s="498"/>
      <c r="C2" s="498"/>
      <c r="D2" s="498"/>
      <c r="E2" s="498"/>
      <c r="F2" s="498"/>
      <c r="G2" s="498"/>
      <c r="H2" s="498"/>
      <c r="I2" s="498"/>
      <c r="J2" s="498"/>
      <c r="K2" s="498"/>
      <c r="L2" s="498"/>
      <c r="M2" s="498"/>
      <c r="N2" s="498"/>
      <c r="O2" s="498"/>
      <c r="P2" s="514"/>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2.5" customHeight="1">
      <c r="A3" s="161" t="s">
        <v>2</v>
      </c>
      <c r="B3" s="161"/>
      <c r="C3" s="365"/>
      <c r="D3" s="366"/>
      <c r="E3" s="367"/>
      <c r="F3" s="499"/>
      <c r="G3" s="499"/>
      <c r="H3" s="499"/>
      <c r="I3" s="367"/>
      <c r="J3" s="367"/>
      <c r="K3" s="367"/>
      <c r="N3" s="515" t="s">
        <v>78</v>
      </c>
      <c r="O3" s="515"/>
      <c r="P3" s="499"/>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24.75" customHeight="1">
      <c r="A4" s="405" t="s">
        <v>93</v>
      </c>
      <c r="B4" s="405"/>
      <c r="C4" s="405"/>
      <c r="D4" s="500" t="s">
        <v>94</v>
      </c>
      <c r="E4" s="501" t="s">
        <v>95</v>
      </c>
      <c r="F4" s="502" t="s">
        <v>80</v>
      </c>
      <c r="G4" s="502"/>
      <c r="H4" s="502"/>
      <c r="I4" s="503" t="s">
        <v>81</v>
      </c>
      <c r="J4" s="503" t="s">
        <v>82</v>
      </c>
      <c r="K4" s="503" t="s">
        <v>83</v>
      </c>
      <c r="L4" s="503" t="s">
        <v>84</v>
      </c>
      <c r="M4" s="503" t="s">
        <v>85</v>
      </c>
      <c r="N4" s="516" t="s">
        <v>86</v>
      </c>
      <c r="O4" s="517" t="s">
        <v>87</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39" customHeight="1">
      <c r="A5" s="503" t="s">
        <v>96</v>
      </c>
      <c r="B5" s="503" t="s">
        <v>97</v>
      </c>
      <c r="C5" s="503" t="s">
        <v>98</v>
      </c>
      <c r="D5" s="500"/>
      <c r="E5" s="503"/>
      <c r="F5" s="503" t="s">
        <v>88</v>
      </c>
      <c r="G5" s="503" t="s">
        <v>89</v>
      </c>
      <c r="H5" s="503" t="s">
        <v>90</v>
      </c>
      <c r="I5" s="503"/>
      <c r="J5" s="503"/>
      <c r="K5" s="503"/>
      <c r="L5" s="503"/>
      <c r="M5" s="503"/>
      <c r="N5" s="518"/>
      <c r="O5" s="519"/>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15" ht="22.5" customHeight="1">
      <c r="A6" s="504"/>
      <c r="B6" s="503"/>
      <c r="C6" s="504"/>
      <c r="D6" s="505" t="s">
        <v>79</v>
      </c>
      <c r="E6" s="506">
        <f aca="true" t="shared" si="0" ref="E6:G6">E7</f>
        <v>478.24</v>
      </c>
      <c r="F6" s="506">
        <f t="shared" si="0"/>
        <v>478.24</v>
      </c>
      <c r="G6" s="506">
        <f t="shared" si="0"/>
        <v>478.24</v>
      </c>
      <c r="H6" s="504"/>
      <c r="I6" s="504"/>
      <c r="J6" s="504"/>
      <c r="K6" s="504"/>
      <c r="L6" s="504"/>
      <c r="M6" s="504"/>
      <c r="N6" s="520"/>
      <c r="O6" s="521"/>
    </row>
    <row r="7" spans="1:255" s="25" customFormat="1" ht="22.5" customHeight="1">
      <c r="A7" s="507" t="str">
        <f>'15 一般-工资福利（部门预算）'!A8</f>
        <v>201</v>
      </c>
      <c r="B7" s="417"/>
      <c r="C7" s="507"/>
      <c r="D7" s="507" t="str">
        <f>'15 一般-工资福利（部门预算）'!D8</f>
        <v>一般公共服务支出</v>
      </c>
      <c r="E7" s="506">
        <f>E8</f>
        <v>478.24</v>
      </c>
      <c r="F7" s="506">
        <f aca="true" t="shared" si="1" ref="F7:O7">F8</f>
        <v>478.24</v>
      </c>
      <c r="G7" s="506">
        <f t="shared" si="1"/>
        <v>478.24</v>
      </c>
      <c r="H7" s="506">
        <f t="shared" si="1"/>
        <v>0</v>
      </c>
      <c r="I7" s="506">
        <f t="shared" si="1"/>
        <v>0</v>
      </c>
      <c r="J7" s="506">
        <f t="shared" si="1"/>
        <v>0</v>
      </c>
      <c r="K7" s="506">
        <f t="shared" si="1"/>
        <v>0</v>
      </c>
      <c r="L7" s="506">
        <f t="shared" si="1"/>
        <v>0</v>
      </c>
      <c r="M7" s="506">
        <f t="shared" si="1"/>
        <v>0</v>
      </c>
      <c r="N7" s="506">
        <f t="shared" si="1"/>
        <v>0</v>
      </c>
      <c r="O7" s="506">
        <f t="shared" si="1"/>
        <v>0</v>
      </c>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2"/>
      <c r="AY7" s="512"/>
      <c r="AZ7" s="512"/>
      <c r="BA7" s="512"/>
      <c r="BB7" s="512"/>
      <c r="BC7" s="512"/>
      <c r="BD7" s="512"/>
      <c r="BE7" s="512"/>
      <c r="BF7" s="512"/>
      <c r="BG7" s="512"/>
      <c r="BH7" s="512"/>
      <c r="BI7" s="512"/>
      <c r="BJ7" s="512"/>
      <c r="BK7" s="512"/>
      <c r="BL7" s="512"/>
      <c r="BM7" s="512"/>
      <c r="BN7" s="512"/>
      <c r="BO7" s="512"/>
      <c r="BP7" s="512"/>
      <c r="BQ7" s="512"/>
      <c r="BR7" s="512"/>
      <c r="BS7" s="512"/>
      <c r="BT7" s="512"/>
      <c r="BU7" s="512"/>
      <c r="BV7" s="512"/>
      <c r="BW7" s="512"/>
      <c r="BX7" s="512"/>
      <c r="BY7" s="512"/>
      <c r="BZ7" s="512"/>
      <c r="CA7" s="512"/>
      <c r="CB7" s="512"/>
      <c r="CC7" s="512"/>
      <c r="CD7" s="512"/>
      <c r="CE7" s="512"/>
      <c r="CF7" s="512"/>
      <c r="CG7" s="512"/>
      <c r="CH7" s="512"/>
      <c r="CI7" s="512"/>
      <c r="CJ7" s="512"/>
      <c r="CK7" s="512"/>
      <c r="CL7" s="512"/>
      <c r="CM7" s="512"/>
      <c r="CN7" s="512"/>
      <c r="CO7" s="512"/>
      <c r="CP7" s="512"/>
      <c r="CQ7" s="512"/>
      <c r="CR7" s="512"/>
      <c r="CS7" s="512"/>
      <c r="CT7" s="512"/>
      <c r="CU7" s="512"/>
      <c r="CV7" s="512"/>
      <c r="CW7" s="512"/>
      <c r="CX7" s="512"/>
      <c r="CY7" s="512"/>
      <c r="CZ7" s="512"/>
      <c r="DA7" s="512"/>
      <c r="DB7" s="512"/>
      <c r="DC7" s="512"/>
      <c r="DD7" s="512"/>
      <c r="DE7" s="512"/>
      <c r="DF7" s="512"/>
      <c r="DG7" s="512"/>
      <c r="DH7" s="512"/>
      <c r="DI7" s="512"/>
      <c r="DJ7" s="512"/>
      <c r="DK7" s="512"/>
      <c r="DL7" s="512"/>
      <c r="DM7" s="512"/>
      <c r="DN7" s="512"/>
      <c r="DO7" s="512"/>
      <c r="DP7" s="512"/>
      <c r="DQ7" s="512"/>
      <c r="DR7" s="512"/>
      <c r="DS7" s="512"/>
      <c r="DT7" s="512"/>
      <c r="DU7" s="512"/>
      <c r="DV7" s="512"/>
      <c r="DW7" s="512"/>
      <c r="DX7" s="512"/>
      <c r="DY7" s="512"/>
      <c r="DZ7" s="512"/>
      <c r="EA7" s="512"/>
      <c r="EB7" s="512"/>
      <c r="EC7" s="512"/>
      <c r="ED7" s="512"/>
      <c r="EE7" s="512"/>
      <c r="EF7" s="512"/>
      <c r="EG7" s="512"/>
      <c r="EH7" s="512"/>
      <c r="EI7" s="512"/>
      <c r="EJ7" s="512"/>
      <c r="EK7" s="512"/>
      <c r="EL7" s="512"/>
      <c r="EM7" s="512"/>
      <c r="EN7" s="512"/>
      <c r="EO7" s="512"/>
      <c r="EP7" s="512"/>
      <c r="EQ7" s="512"/>
      <c r="ER7" s="512"/>
      <c r="ES7" s="512"/>
      <c r="ET7" s="512"/>
      <c r="EU7" s="512"/>
      <c r="EV7" s="512"/>
      <c r="EW7" s="512"/>
      <c r="EX7" s="512"/>
      <c r="EY7" s="512"/>
      <c r="EZ7" s="512"/>
      <c r="FA7" s="512"/>
      <c r="FB7" s="512"/>
      <c r="FC7" s="512"/>
      <c r="FD7" s="512"/>
      <c r="FE7" s="512"/>
      <c r="FF7" s="512"/>
      <c r="FG7" s="512"/>
      <c r="FH7" s="512"/>
      <c r="FI7" s="512"/>
      <c r="FJ7" s="512"/>
      <c r="FK7" s="512"/>
      <c r="FL7" s="512"/>
      <c r="FM7" s="512"/>
      <c r="FN7" s="512"/>
      <c r="FO7" s="512"/>
      <c r="FP7" s="512"/>
      <c r="FQ7" s="512"/>
      <c r="FR7" s="512"/>
      <c r="FS7" s="512"/>
      <c r="FT7" s="512"/>
      <c r="FU7" s="512"/>
      <c r="FV7" s="512"/>
      <c r="FW7" s="512"/>
      <c r="FX7" s="512"/>
      <c r="FY7" s="512"/>
      <c r="FZ7" s="512"/>
      <c r="GA7" s="512"/>
      <c r="GB7" s="512"/>
      <c r="GC7" s="512"/>
      <c r="GD7" s="512"/>
      <c r="GE7" s="512"/>
      <c r="GF7" s="512"/>
      <c r="GG7" s="512"/>
      <c r="GH7" s="512"/>
      <c r="GI7" s="512"/>
      <c r="GJ7" s="512"/>
      <c r="GK7" s="512"/>
      <c r="GL7" s="512"/>
      <c r="GM7" s="512"/>
      <c r="GN7" s="512"/>
      <c r="GO7" s="512"/>
      <c r="GP7" s="512"/>
      <c r="GQ7" s="512"/>
      <c r="GR7" s="512"/>
      <c r="GS7" s="512"/>
      <c r="GT7" s="512"/>
      <c r="GU7" s="512"/>
      <c r="GV7" s="512"/>
      <c r="GW7" s="512"/>
      <c r="GX7" s="512"/>
      <c r="GY7" s="512"/>
      <c r="GZ7" s="512"/>
      <c r="HA7" s="512"/>
      <c r="HB7" s="512"/>
      <c r="HC7" s="512"/>
      <c r="HD7" s="512"/>
      <c r="HE7" s="512"/>
      <c r="HF7" s="512"/>
      <c r="HG7" s="512"/>
      <c r="HH7" s="512"/>
      <c r="HI7" s="512"/>
      <c r="HJ7" s="512"/>
      <c r="HK7" s="512"/>
      <c r="HL7" s="512"/>
      <c r="HM7" s="512"/>
      <c r="HN7" s="512"/>
      <c r="HO7" s="512"/>
      <c r="HP7" s="512"/>
      <c r="HQ7" s="512"/>
      <c r="HR7" s="512"/>
      <c r="HS7" s="512"/>
      <c r="HT7" s="512"/>
      <c r="HU7" s="512"/>
      <c r="HV7" s="512"/>
      <c r="HW7" s="512"/>
      <c r="HX7" s="512"/>
      <c r="HY7" s="512"/>
      <c r="HZ7" s="512"/>
      <c r="IA7" s="512"/>
      <c r="IB7" s="512"/>
      <c r="IC7" s="512"/>
      <c r="ID7" s="512"/>
      <c r="IE7" s="512"/>
      <c r="IF7" s="512"/>
      <c r="IG7" s="512"/>
      <c r="IH7" s="512"/>
      <c r="II7" s="512"/>
      <c r="IJ7" s="512"/>
      <c r="IK7" s="512"/>
      <c r="IL7" s="512"/>
      <c r="IM7" s="494"/>
      <c r="IN7" s="494"/>
      <c r="IO7" s="494"/>
      <c r="IP7" s="494"/>
      <c r="IQ7" s="494"/>
      <c r="IR7" s="494"/>
      <c r="IS7" s="494"/>
      <c r="IT7" s="494"/>
      <c r="IU7" s="494"/>
    </row>
    <row r="8" spans="1:255" s="25" customFormat="1" ht="22.5" customHeight="1">
      <c r="A8" s="507" t="str">
        <f>'15 一般-工资福利（部门预算）'!A9</f>
        <v>201</v>
      </c>
      <c r="B8" s="507" t="str">
        <f>'15 一般-工资福利（部门预算）'!B9</f>
        <v>02</v>
      </c>
      <c r="C8" s="507"/>
      <c r="D8" s="507" t="str">
        <f>'15 一般-工资福利（部门预算）'!D9</f>
        <v>政协事务</v>
      </c>
      <c r="E8" s="506">
        <f>E9+E10</f>
        <v>478.24</v>
      </c>
      <c r="F8" s="506">
        <f aca="true" t="shared" si="2" ref="F8:O8">F9+F10</f>
        <v>478.24</v>
      </c>
      <c r="G8" s="506">
        <f t="shared" si="2"/>
        <v>478.24</v>
      </c>
      <c r="H8" s="506">
        <f t="shared" si="2"/>
        <v>0</v>
      </c>
      <c r="I8" s="506">
        <f t="shared" si="2"/>
        <v>0</v>
      </c>
      <c r="J8" s="506">
        <f t="shared" si="2"/>
        <v>0</v>
      </c>
      <c r="K8" s="506">
        <f t="shared" si="2"/>
        <v>0</v>
      </c>
      <c r="L8" s="506">
        <f t="shared" si="2"/>
        <v>0</v>
      </c>
      <c r="M8" s="506">
        <f t="shared" si="2"/>
        <v>0</v>
      </c>
      <c r="N8" s="506">
        <f t="shared" si="2"/>
        <v>0</v>
      </c>
      <c r="O8" s="506">
        <f t="shared" si="2"/>
        <v>0</v>
      </c>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2"/>
      <c r="AY8" s="512"/>
      <c r="AZ8" s="512"/>
      <c r="BA8" s="512"/>
      <c r="BB8" s="512"/>
      <c r="BC8" s="512"/>
      <c r="BD8" s="512"/>
      <c r="BE8" s="512"/>
      <c r="BF8" s="512"/>
      <c r="BG8" s="512"/>
      <c r="BH8" s="512"/>
      <c r="BI8" s="512"/>
      <c r="BJ8" s="512"/>
      <c r="BK8" s="512"/>
      <c r="BL8" s="512"/>
      <c r="BM8" s="512"/>
      <c r="BN8" s="512"/>
      <c r="BO8" s="512"/>
      <c r="BP8" s="512"/>
      <c r="BQ8" s="512"/>
      <c r="BR8" s="512"/>
      <c r="BS8" s="512"/>
      <c r="BT8" s="512"/>
      <c r="BU8" s="512"/>
      <c r="BV8" s="512"/>
      <c r="BW8" s="512"/>
      <c r="BX8" s="512"/>
      <c r="BY8" s="512"/>
      <c r="BZ8" s="512"/>
      <c r="CA8" s="512"/>
      <c r="CB8" s="512"/>
      <c r="CC8" s="512"/>
      <c r="CD8" s="512"/>
      <c r="CE8" s="512"/>
      <c r="CF8" s="512"/>
      <c r="CG8" s="512"/>
      <c r="CH8" s="512"/>
      <c r="CI8" s="512"/>
      <c r="CJ8" s="512"/>
      <c r="CK8" s="512"/>
      <c r="CL8" s="512"/>
      <c r="CM8" s="512"/>
      <c r="CN8" s="512"/>
      <c r="CO8" s="512"/>
      <c r="CP8" s="512"/>
      <c r="CQ8" s="512"/>
      <c r="CR8" s="512"/>
      <c r="CS8" s="512"/>
      <c r="CT8" s="512"/>
      <c r="CU8" s="512"/>
      <c r="CV8" s="512"/>
      <c r="CW8" s="512"/>
      <c r="CX8" s="512"/>
      <c r="CY8" s="512"/>
      <c r="CZ8" s="512"/>
      <c r="DA8" s="512"/>
      <c r="DB8" s="512"/>
      <c r="DC8" s="512"/>
      <c r="DD8" s="512"/>
      <c r="DE8" s="512"/>
      <c r="DF8" s="512"/>
      <c r="DG8" s="512"/>
      <c r="DH8" s="512"/>
      <c r="DI8" s="512"/>
      <c r="DJ8" s="512"/>
      <c r="DK8" s="512"/>
      <c r="DL8" s="512"/>
      <c r="DM8" s="512"/>
      <c r="DN8" s="512"/>
      <c r="DO8" s="512"/>
      <c r="DP8" s="512"/>
      <c r="DQ8" s="512"/>
      <c r="DR8" s="512"/>
      <c r="DS8" s="512"/>
      <c r="DT8" s="512"/>
      <c r="DU8" s="512"/>
      <c r="DV8" s="512"/>
      <c r="DW8" s="512"/>
      <c r="DX8" s="512"/>
      <c r="DY8" s="512"/>
      <c r="DZ8" s="512"/>
      <c r="EA8" s="512"/>
      <c r="EB8" s="512"/>
      <c r="EC8" s="512"/>
      <c r="ED8" s="512"/>
      <c r="EE8" s="512"/>
      <c r="EF8" s="512"/>
      <c r="EG8" s="512"/>
      <c r="EH8" s="512"/>
      <c r="EI8" s="512"/>
      <c r="EJ8" s="512"/>
      <c r="EK8" s="512"/>
      <c r="EL8" s="512"/>
      <c r="EM8" s="512"/>
      <c r="EN8" s="512"/>
      <c r="EO8" s="512"/>
      <c r="EP8" s="512"/>
      <c r="EQ8" s="512"/>
      <c r="ER8" s="512"/>
      <c r="ES8" s="512"/>
      <c r="ET8" s="512"/>
      <c r="EU8" s="512"/>
      <c r="EV8" s="512"/>
      <c r="EW8" s="512"/>
      <c r="EX8" s="512"/>
      <c r="EY8" s="512"/>
      <c r="EZ8" s="512"/>
      <c r="FA8" s="512"/>
      <c r="FB8" s="512"/>
      <c r="FC8" s="512"/>
      <c r="FD8" s="512"/>
      <c r="FE8" s="512"/>
      <c r="FF8" s="512"/>
      <c r="FG8" s="512"/>
      <c r="FH8" s="512"/>
      <c r="FI8" s="512"/>
      <c r="FJ8" s="512"/>
      <c r="FK8" s="512"/>
      <c r="FL8" s="512"/>
      <c r="FM8" s="512"/>
      <c r="FN8" s="512"/>
      <c r="FO8" s="512"/>
      <c r="FP8" s="512"/>
      <c r="FQ8" s="512"/>
      <c r="FR8" s="512"/>
      <c r="FS8" s="512"/>
      <c r="FT8" s="512"/>
      <c r="FU8" s="512"/>
      <c r="FV8" s="512"/>
      <c r="FW8" s="512"/>
      <c r="FX8" s="512"/>
      <c r="FY8" s="512"/>
      <c r="FZ8" s="512"/>
      <c r="GA8" s="512"/>
      <c r="GB8" s="512"/>
      <c r="GC8" s="512"/>
      <c r="GD8" s="512"/>
      <c r="GE8" s="512"/>
      <c r="GF8" s="512"/>
      <c r="GG8" s="512"/>
      <c r="GH8" s="512"/>
      <c r="GI8" s="512"/>
      <c r="GJ8" s="512"/>
      <c r="GK8" s="512"/>
      <c r="GL8" s="512"/>
      <c r="GM8" s="512"/>
      <c r="GN8" s="512"/>
      <c r="GO8" s="512"/>
      <c r="GP8" s="512"/>
      <c r="GQ8" s="512"/>
      <c r="GR8" s="512"/>
      <c r="GS8" s="512"/>
      <c r="GT8" s="512"/>
      <c r="GU8" s="512"/>
      <c r="GV8" s="512"/>
      <c r="GW8" s="512"/>
      <c r="GX8" s="512"/>
      <c r="GY8" s="512"/>
      <c r="GZ8" s="512"/>
      <c r="HA8" s="512"/>
      <c r="HB8" s="512"/>
      <c r="HC8" s="512"/>
      <c r="HD8" s="512"/>
      <c r="HE8" s="512"/>
      <c r="HF8" s="512"/>
      <c r="HG8" s="512"/>
      <c r="HH8" s="512"/>
      <c r="HI8" s="512"/>
      <c r="HJ8" s="512"/>
      <c r="HK8" s="512"/>
      <c r="HL8" s="512"/>
      <c r="HM8" s="512"/>
      <c r="HN8" s="512"/>
      <c r="HO8" s="512"/>
      <c r="HP8" s="512"/>
      <c r="HQ8" s="512"/>
      <c r="HR8" s="512"/>
      <c r="HS8" s="512"/>
      <c r="HT8" s="512"/>
      <c r="HU8" s="512"/>
      <c r="HV8" s="512"/>
      <c r="HW8" s="512"/>
      <c r="HX8" s="512"/>
      <c r="HY8" s="512"/>
      <c r="HZ8" s="512"/>
      <c r="IA8" s="512"/>
      <c r="IB8" s="512"/>
      <c r="IC8" s="512"/>
      <c r="ID8" s="512"/>
      <c r="IE8" s="512"/>
      <c r="IF8" s="512"/>
      <c r="IG8" s="512"/>
      <c r="IH8" s="512"/>
      <c r="II8" s="512"/>
      <c r="IJ8" s="512"/>
      <c r="IK8" s="512"/>
      <c r="IL8" s="512"/>
      <c r="IM8" s="494"/>
      <c r="IN8" s="494"/>
      <c r="IO8" s="494"/>
      <c r="IP8" s="494"/>
      <c r="IQ8" s="494"/>
      <c r="IR8" s="494"/>
      <c r="IS8" s="494"/>
      <c r="IT8" s="494"/>
      <c r="IU8" s="494"/>
    </row>
    <row r="9" spans="1:246" s="494" customFormat="1" ht="22.5" customHeight="1">
      <c r="A9" s="507" t="str">
        <f>'15 一般-工资福利（部门预算）'!A10</f>
        <v>201</v>
      </c>
      <c r="B9" s="507" t="str">
        <f>'15 一般-工资福利（部门预算）'!B10</f>
        <v>02</v>
      </c>
      <c r="C9" s="507" t="str">
        <f>'15 一般-工资福利（部门预算）'!C10</f>
        <v>01</v>
      </c>
      <c r="D9" s="507" t="str">
        <f>'15 一般-工资福利（部门预算）'!D10</f>
        <v>行政运行</v>
      </c>
      <c r="E9" s="508">
        <f>SUM(G9:O9)</f>
        <v>392.14000000000004</v>
      </c>
      <c r="F9" s="508">
        <f>SUM(G9:H9)</f>
        <v>392.14000000000004</v>
      </c>
      <c r="G9" s="508">
        <f>'13 一般预算支出'!E11</f>
        <v>392.14000000000004</v>
      </c>
      <c r="H9" s="509">
        <f>'12 财政拨款收支总表'!B8</f>
        <v>0</v>
      </c>
      <c r="I9" s="509"/>
      <c r="J9" s="509"/>
      <c r="K9" s="509"/>
      <c r="L9" s="509"/>
      <c r="M9" s="509"/>
      <c r="N9" s="509"/>
      <c r="O9" s="509"/>
      <c r="P9" s="512"/>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row>
    <row r="10" spans="1:246" ht="22.5" customHeight="1">
      <c r="A10" s="418" t="str">
        <f>MID('21 项目明细表'!A9,1,3)</f>
        <v>201</v>
      </c>
      <c r="B10" s="418" t="str">
        <f>MID('21 项目明细表'!B9,1,3)</f>
        <v>02</v>
      </c>
      <c r="C10" s="418" t="str">
        <f>MID('21 项目明细表'!C9,1,3)</f>
        <v>04</v>
      </c>
      <c r="D10" s="510" t="str">
        <f>'21 项目明细表'!D9</f>
        <v>政协会议</v>
      </c>
      <c r="E10" s="508">
        <f>SUM(G10:O10)</f>
        <v>86.1</v>
      </c>
      <c r="F10" s="508">
        <f>SUM(G10:H10)</f>
        <v>86.1</v>
      </c>
      <c r="G10" s="508">
        <f>'13 一般预算支出'!E12</f>
        <v>86.1</v>
      </c>
      <c r="H10" s="511"/>
      <c r="I10" s="511"/>
      <c r="J10" s="511"/>
      <c r="K10" s="511"/>
      <c r="L10" s="511"/>
      <c r="M10" s="511"/>
      <c r="N10" s="511"/>
      <c r="O10" s="511"/>
      <c r="P10" s="512"/>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2.5" customHeight="1">
      <c r="A11" s="512"/>
      <c r="B11" s="512"/>
      <c r="C11" s="512"/>
      <c r="D11" s="512"/>
      <c r="E11" s="512"/>
      <c r="F11" s="512"/>
      <c r="G11" s="512"/>
      <c r="H11" s="512"/>
      <c r="I11" s="512"/>
      <c r="J11" s="512"/>
      <c r="K11" s="512"/>
      <c r="L11" s="512"/>
      <c r="M11" s="512"/>
      <c r="N11" s="512"/>
      <c r="O11" s="512"/>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2.5" customHeight="1">
      <c r="A12" s="512"/>
      <c r="B12" s="512"/>
      <c r="C12" s="512"/>
      <c r="D12" s="512"/>
      <c r="G12" s="512"/>
      <c r="H12" s="512"/>
      <c r="I12" s="512"/>
      <c r="J12" s="512"/>
      <c r="K12" s="512"/>
      <c r="L12" s="512"/>
      <c r="M12" s="512"/>
      <c r="N12" s="5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2.5" customHeight="1">
      <c r="A13" s="512"/>
      <c r="B13" s="512"/>
      <c r="C13" s="512"/>
      <c r="D13" s="512"/>
      <c r="E13" s="512"/>
      <c r="G13" s="512"/>
      <c r="H13" s="512"/>
      <c r="I13" s="512"/>
      <c r="J13" s="512"/>
      <c r="K13" s="512"/>
      <c r="L13" s="512"/>
      <c r="M13" s="512"/>
      <c r="N13" s="512"/>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2:246" ht="22.5" customHeight="1">
      <c r="B14" s="512"/>
      <c r="C14" s="512"/>
      <c r="D14" s="512"/>
      <c r="G14" s="512"/>
      <c r="H14" s="512"/>
      <c r="I14" s="512"/>
      <c r="J14" s="512"/>
      <c r="K14" s="512"/>
      <c r="L14" s="512"/>
      <c r="M14" s="512"/>
      <c r="N14" s="512"/>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3:246" ht="22.5" customHeight="1">
      <c r="C15" s="512"/>
      <c r="D15" s="512"/>
      <c r="H15" s="512"/>
      <c r="K15" s="512"/>
      <c r="L15" s="512"/>
      <c r="M15" s="512"/>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4:246" ht="22.5" customHeight="1">
      <c r="D16" s="512"/>
      <c r="L16" s="512"/>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4:246" ht="22.5" customHeight="1">
      <c r="D17" s="512"/>
      <c r="K17" s="512"/>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sheetData>
  <sheetProtection formatCells="0" formatColumns="0" formatRows="0"/>
  <mergeCells count="13">
    <mergeCell ref="A2:O2"/>
    <mergeCell ref="N3:O3"/>
    <mergeCell ref="A4:C4"/>
    <mergeCell ref="F4:H4"/>
    <mergeCell ref="D4:D5"/>
    <mergeCell ref="E4:E5"/>
    <mergeCell ref="I4:I5"/>
    <mergeCell ref="J4:J5"/>
    <mergeCell ref="K4:K5"/>
    <mergeCell ref="L4:L5"/>
    <mergeCell ref="M4:M5"/>
    <mergeCell ref="N4:N5"/>
    <mergeCell ref="O4:O5"/>
  </mergeCells>
  <printOptions horizontalCentered="1"/>
  <pageMargins left="0.75" right="0.75" top="0.7900000000000001" bottom="0.7900000000000001" header="0.39" footer="0.39"/>
  <pageSetup fitToHeight="1" fitToWidth="1" horizontalDpi="1200" verticalDpi="1200" orientation="landscape" paperSize="9" scale="77"/>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Q13"/>
  <sheetViews>
    <sheetView showGridLines="0" showZeros="0" workbookViewId="0" topLeftCell="A1">
      <selection activeCell="A3" sqref="A3:E3"/>
    </sheetView>
  </sheetViews>
  <sheetFormatPr defaultColWidth="6.875" defaultRowHeight="12.75" customHeight="1"/>
  <cols>
    <col min="1" max="1" width="13.50390625" style="2" customWidth="1"/>
    <col min="2" max="3" width="15.125" style="2" customWidth="1"/>
    <col min="4" max="4" width="14.125" style="2" customWidth="1"/>
    <col min="5" max="5" width="10.75390625" style="2" customWidth="1"/>
    <col min="6" max="6" width="17.125" style="2" customWidth="1"/>
    <col min="7" max="11" width="16.625" style="2" customWidth="1"/>
    <col min="12" max="12" width="20.625" style="2" customWidth="1"/>
    <col min="13" max="13" width="8.75390625" style="2" customWidth="1"/>
    <col min="14" max="14" width="17.125" style="2" customWidth="1"/>
    <col min="15" max="15" width="11.125" style="2" customWidth="1"/>
    <col min="16" max="16" width="11.375" style="2" customWidth="1"/>
    <col min="17" max="17" width="8.75390625" style="2" customWidth="1"/>
    <col min="18" max="16384" width="6.875" style="2" customWidth="1"/>
  </cols>
  <sheetData>
    <row r="1" spans="1:17" ht="18.75" customHeight="1">
      <c r="A1" s="3"/>
      <c r="B1" s="3"/>
      <c r="C1" s="3"/>
      <c r="D1" s="3"/>
      <c r="E1" s="4"/>
      <c r="F1" s="3"/>
      <c r="G1" s="3"/>
      <c r="H1" s="3"/>
      <c r="I1" s="3"/>
      <c r="J1" s="3"/>
      <c r="K1" s="3"/>
      <c r="L1" s="3" t="s">
        <v>275</v>
      </c>
      <c r="M1" s="3"/>
      <c r="N1"/>
      <c r="O1"/>
      <c r="P1"/>
      <c r="Q1"/>
    </row>
    <row r="2" spans="1:17" ht="42.75" customHeight="1">
      <c r="A2" s="5" t="s">
        <v>276</v>
      </c>
      <c r="B2" s="5"/>
      <c r="C2" s="5"/>
      <c r="D2" s="5"/>
      <c r="E2" s="5"/>
      <c r="F2" s="5"/>
      <c r="G2" s="5"/>
      <c r="H2" s="5"/>
      <c r="I2" s="5"/>
      <c r="J2" s="5"/>
      <c r="K2" s="5"/>
      <c r="L2" s="5"/>
      <c r="M2" s="3"/>
      <c r="N2"/>
      <c r="O2"/>
      <c r="P2"/>
      <c r="Q2"/>
    </row>
    <row r="3" spans="1:17" ht="18.75" customHeight="1">
      <c r="A3" s="6" t="str">
        <f>'22 政府性基金（部门预算）'!A3</f>
        <v>单位名称：中国人民政治协商会议湖南省岳阳县委员会</v>
      </c>
      <c r="B3" s="6"/>
      <c r="C3" s="6"/>
      <c r="D3" s="6"/>
      <c r="E3" s="6"/>
      <c r="L3" s="21" t="s">
        <v>78</v>
      </c>
      <c r="N3"/>
      <c r="O3"/>
      <c r="P3"/>
      <c r="Q3"/>
    </row>
    <row r="4" spans="1:17" ht="32.25" customHeight="1">
      <c r="A4" s="7" t="s">
        <v>232</v>
      </c>
      <c r="B4" s="8" t="s">
        <v>277</v>
      </c>
      <c r="C4" s="8" t="s">
        <v>278</v>
      </c>
      <c r="D4" s="8"/>
      <c r="E4" s="8" t="s">
        <v>279</v>
      </c>
      <c r="F4" s="9" t="s">
        <v>280</v>
      </c>
      <c r="G4" s="8" t="s">
        <v>281</v>
      </c>
      <c r="H4" s="8" t="s">
        <v>282</v>
      </c>
      <c r="I4" s="8" t="s">
        <v>283</v>
      </c>
      <c r="J4" s="8" t="s">
        <v>284</v>
      </c>
      <c r="K4" s="8" t="s">
        <v>285</v>
      </c>
      <c r="L4" s="8" t="s">
        <v>286</v>
      </c>
      <c r="M4" s="3"/>
      <c r="N4"/>
      <c r="O4"/>
      <c r="P4"/>
      <c r="Q4"/>
    </row>
    <row r="5" spans="1:17" ht="24.75" customHeight="1">
      <c r="A5" s="7"/>
      <c r="B5" s="8"/>
      <c r="C5" s="8" t="s">
        <v>158</v>
      </c>
      <c r="D5" s="10" t="s">
        <v>287</v>
      </c>
      <c r="E5" s="8"/>
      <c r="F5" s="9"/>
      <c r="G5" s="8"/>
      <c r="H5" s="8"/>
      <c r="I5" s="8"/>
      <c r="J5" s="8"/>
      <c r="K5" s="8"/>
      <c r="L5" s="8"/>
      <c r="M5" s="3"/>
      <c r="N5"/>
      <c r="O5"/>
      <c r="P5"/>
      <c r="Q5"/>
    </row>
    <row r="6" spans="1:17" s="1" customFormat="1" ht="184.5" customHeight="1">
      <c r="A6" s="11" t="str">
        <f>'21 项目明细表'!E9</f>
        <v>政协会议及调研专项</v>
      </c>
      <c r="B6" s="12" t="s">
        <v>288</v>
      </c>
      <c r="C6" s="13">
        <f>D6</f>
        <v>86.1</v>
      </c>
      <c r="D6" s="14">
        <f>'21 项目明细表'!G9</f>
        <v>86.1</v>
      </c>
      <c r="E6" s="15" t="s">
        <v>289</v>
      </c>
      <c r="F6" s="16" t="s">
        <v>290</v>
      </c>
      <c r="G6" s="17" t="s">
        <v>291</v>
      </c>
      <c r="H6" s="18" t="s">
        <v>292</v>
      </c>
      <c r="I6" s="18" t="s">
        <v>293</v>
      </c>
      <c r="J6" s="22" t="s">
        <v>293</v>
      </c>
      <c r="K6" s="23" t="s">
        <v>293</v>
      </c>
      <c r="L6" s="24"/>
      <c r="M6" s="19"/>
      <c r="N6" s="25"/>
      <c r="O6" s="25"/>
      <c r="P6" s="25"/>
      <c r="Q6" s="25"/>
    </row>
    <row r="7" spans="1:17" ht="18.75" customHeight="1">
      <c r="A7" s="19"/>
      <c r="B7" s="19"/>
      <c r="C7" s="19"/>
      <c r="D7" s="19"/>
      <c r="E7" s="20"/>
      <c r="F7" s="3"/>
      <c r="G7" s="3"/>
      <c r="H7" s="3"/>
      <c r="I7" s="19"/>
      <c r="J7" s="3"/>
      <c r="K7" s="3"/>
      <c r="L7" s="19"/>
      <c r="M7" s="3"/>
      <c r="N7"/>
      <c r="O7"/>
      <c r="P7"/>
      <c r="Q7"/>
    </row>
    <row r="8" spans="1:17" ht="18.75" customHeight="1">
      <c r="A8" s="3"/>
      <c r="B8" s="19"/>
      <c r="C8" s="19"/>
      <c r="D8" s="19"/>
      <c r="E8" s="4"/>
      <c r="F8" s="3"/>
      <c r="G8" s="3"/>
      <c r="H8" s="3"/>
      <c r="I8" s="3"/>
      <c r="J8" s="3"/>
      <c r="K8" s="3"/>
      <c r="L8" s="3"/>
      <c r="M8" s="3"/>
      <c r="N8"/>
      <c r="O8"/>
      <c r="P8"/>
      <c r="Q8"/>
    </row>
    <row r="9" spans="1:17" ht="18.75" customHeight="1">
      <c r="A9" s="3"/>
      <c r="B9" s="3"/>
      <c r="C9" s="3"/>
      <c r="D9" s="3"/>
      <c r="E9" s="20"/>
      <c r="F9" s="3"/>
      <c r="G9" s="3"/>
      <c r="H9" s="3"/>
      <c r="I9" s="3"/>
      <c r="J9" s="3"/>
      <c r="K9" s="19"/>
      <c r="L9" s="3"/>
      <c r="M9" s="3"/>
      <c r="N9"/>
      <c r="O9"/>
      <c r="P9"/>
      <c r="Q9"/>
    </row>
    <row r="10" spans="1:17" ht="18.75" customHeight="1">
      <c r="A10" s="3"/>
      <c r="B10" s="3"/>
      <c r="C10" s="3"/>
      <c r="D10" s="3"/>
      <c r="E10" s="4"/>
      <c r="F10" s="3"/>
      <c r="G10" s="3"/>
      <c r="H10" s="3"/>
      <c r="I10" s="3"/>
      <c r="J10" s="3"/>
      <c r="K10" s="3"/>
      <c r="L10" s="3"/>
      <c r="M10" s="3"/>
      <c r="N10"/>
      <c r="O10"/>
      <c r="P10"/>
      <c r="Q10"/>
    </row>
    <row r="11" spans="1:17" ht="12.75" customHeight="1">
      <c r="A11"/>
      <c r="B11"/>
      <c r="C11"/>
      <c r="D11"/>
      <c r="E11"/>
      <c r="F11"/>
      <c r="G11"/>
      <c r="H11"/>
      <c r="I11"/>
      <c r="J11"/>
      <c r="K11"/>
      <c r="L11"/>
      <c r="M11"/>
      <c r="N11"/>
      <c r="O11"/>
      <c r="P11"/>
      <c r="Q11"/>
    </row>
    <row r="12" spans="10:17" ht="12.75" customHeight="1">
      <c r="J12" s="1"/>
      <c r="N12"/>
      <c r="O12"/>
      <c r="P12"/>
      <c r="Q12"/>
    </row>
    <row r="13" spans="1:17" ht="12.75" customHeight="1">
      <c r="A13"/>
      <c r="B13"/>
      <c r="C13"/>
      <c r="D13"/>
      <c r="E13"/>
      <c r="F13"/>
      <c r="G13"/>
      <c r="H13"/>
      <c r="I13"/>
      <c r="J13" s="1"/>
      <c r="K13"/>
      <c r="L13"/>
      <c r="M13"/>
      <c r="N13"/>
      <c r="O13"/>
      <c r="P13"/>
      <c r="Q13"/>
    </row>
  </sheetData>
  <sheetProtection formatCells="0" formatColumns="0" formatRows="0"/>
  <mergeCells count="13">
    <mergeCell ref="A2:L2"/>
    <mergeCell ref="A3:E3"/>
    <mergeCell ref="C4:D4"/>
    <mergeCell ref="A4:A5"/>
    <mergeCell ref="B4:B5"/>
    <mergeCell ref="E4:E5"/>
    <mergeCell ref="F4:F5"/>
    <mergeCell ref="G4:G5"/>
    <mergeCell ref="H4:H5"/>
    <mergeCell ref="I4:I5"/>
    <mergeCell ref="J4:J5"/>
    <mergeCell ref="K4:K5"/>
    <mergeCell ref="L4:L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0"/>
  <sheetViews>
    <sheetView showGridLines="0" showZeros="0" workbookViewId="0" topLeftCell="A1">
      <selection activeCell="A3" sqref="A3:E3"/>
    </sheetView>
  </sheetViews>
  <sheetFormatPr defaultColWidth="6.875" defaultRowHeight="18.75" customHeight="1"/>
  <cols>
    <col min="1" max="2" width="3.50390625" style="445" customWidth="1"/>
    <col min="3" max="3" width="5.50390625" style="445" customWidth="1"/>
    <col min="4" max="4" width="25.625" style="446" customWidth="1"/>
    <col min="5" max="5" width="9.75390625" style="447" customWidth="1"/>
    <col min="6" max="9" width="8.50390625" style="447" customWidth="1"/>
    <col min="10" max="11" width="8.625" style="447" customWidth="1"/>
    <col min="12" max="16" width="8.00390625" style="447" customWidth="1"/>
    <col min="17" max="17" width="8.00390625" style="448" customWidth="1"/>
    <col min="18" max="20" width="8.00390625" style="449" customWidth="1"/>
    <col min="21" max="16384" width="6.875" style="448" customWidth="1"/>
  </cols>
  <sheetData>
    <row r="1" spans="1:20" ht="24.75" customHeight="1">
      <c r="A1" s="420"/>
      <c r="B1" s="420"/>
      <c r="C1" s="420"/>
      <c r="D1" s="420"/>
      <c r="E1" s="420"/>
      <c r="F1" s="420"/>
      <c r="G1" s="420"/>
      <c r="H1" s="420"/>
      <c r="I1" s="420"/>
      <c r="J1" s="420"/>
      <c r="K1" s="420"/>
      <c r="L1" s="420"/>
      <c r="M1" s="420"/>
      <c r="N1" s="420"/>
      <c r="R1" s="482"/>
      <c r="S1" s="482"/>
      <c r="T1" s="420" t="s">
        <v>99</v>
      </c>
    </row>
    <row r="2" spans="1:20" ht="24.75" customHeight="1">
      <c r="A2" s="450" t="s">
        <v>100</v>
      </c>
      <c r="B2" s="450"/>
      <c r="C2" s="450"/>
      <c r="D2" s="450"/>
      <c r="E2" s="450"/>
      <c r="F2" s="450"/>
      <c r="G2" s="450"/>
      <c r="H2" s="450"/>
      <c r="I2" s="450"/>
      <c r="J2" s="450"/>
      <c r="K2" s="450"/>
      <c r="L2" s="450"/>
      <c r="M2" s="450"/>
      <c r="N2" s="450"/>
      <c r="O2" s="450"/>
      <c r="P2" s="450"/>
      <c r="Q2" s="450"/>
      <c r="R2" s="450"/>
      <c r="S2" s="450"/>
      <c r="T2" s="450"/>
    </row>
    <row r="3" spans="1:20" s="443" customFormat="1" ht="24.75" customHeight="1">
      <c r="A3" s="161" t="s">
        <v>2</v>
      </c>
      <c r="B3" s="161"/>
      <c r="C3" s="365"/>
      <c r="D3" s="366"/>
      <c r="E3" s="367"/>
      <c r="F3" s="420"/>
      <c r="G3" s="420"/>
      <c r="H3" s="420"/>
      <c r="I3" s="420"/>
      <c r="J3" s="420"/>
      <c r="K3" s="420"/>
      <c r="L3" s="420"/>
      <c r="M3" s="420"/>
      <c r="N3" s="420"/>
      <c r="O3" s="472"/>
      <c r="P3" s="472"/>
      <c r="R3" s="483"/>
      <c r="S3" s="484" t="s">
        <v>78</v>
      </c>
      <c r="T3" s="484"/>
    </row>
    <row r="4" spans="1:20" s="443" customFormat="1" ht="21.75" customHeight="1">
      <c r="A4" s="451" t="s">
        <v>93</v>
      </c>
      <c r="B4" s="451"/>
      <c r="C4" s="452"/>
      <c r="D4" s="453" t="s">
        <v>94</v>
      </c>
      <c r="E4" s="454" t="s">
        <v>95</v>
      </c>
      <c r="F4" s="455" t="s">
        <v>101</v>
      </c>
      <c r="G4" s="451"/>
      <c r="H4" s="451"/>
      <c r="I4" s="452"/>
      <c r="J4" s="473" t="s">
        <v>102</v>
      </c>
      <c r="K4" s="473"/>
      <c r="L4" s="473"/>
      <c r="M4" s="473"/>
      <c r="N4" s="473"/>
      <c r="O4" s="473"/>
      <c r="P4" s="473"/>
      <c r="Q4" s="473"/>
      <c r="R4" s="485" t="s">
        <v>103</v>
      </c>
      <c r="S4" s="486" t="s">
        <v>104</v>
      </c>
      <c r="T4" s="486" t="s">
        <v>105</v>
      </c>
    </row>
    <row r="5" spans="1:20" s="443" customFormat="1" ht="21.75" customHeight="1">
      <c r="A5" s="456" t="s">
        <v>96</v>
      </c>
      <c r="B5" s="457" t="s">
        <v>97</v>
      </c>
      <c r="C5" s="457" t="s">
        <v>98</v>
      </c>
      <c r="D5" s="453"/>
      <c r="E5" s="458"/>
      <c r="F5" s="457" t="s">
        <v>79</v>
      </c>
      <c r="G5" s="457" t="s">
        <v>106</v>
      </c>
      <c r="H5" s="457" t="s">
        <v>107</v>
      </c>
      <c r="I5" s="474" t="s">
        <v>108</v>
      </c>
      <c r="J5" s="475" t="s">
        <v>79</v>
      </c>
      <c r="K5" s="476" t="s">
        <v>109</v>
      </c>
      <c r="L5" s="476" t="s">
        <v>110</v>
      </c>
      <c r="M5" s="475" t="s">
        <v>111</v>
      </c>
      <c r="N5" s="477" t="s">
        <v>112</v>
      </c>
      <c r="O5" s="477" t="s">
        <v>113</v>
      </c>
      <c r="P5" s="477" t="s">
        <v>114</v>
      </c>
      <c r="Q5" s="477" t="s">
        <v>115</v>
      </c>
      <c r="R5" s="487"/>
      <c r="S5" s="488"/>
      <c r="T5" s="488"/>
    </row>
    <row r="6" spans="1:20" ht="29.25" customHeight="1">
      <c r="A6" s="456"/>
      <c r="B6" s="457"/>
      <c r="C6" s="457"/>
      <c r="D6" s="459"/>
      <c r="E6" s="460"/>
      <c r="F6" s="457"/>
      <c r="G6" s="457"/>
      <c r="H6" s="457"/>
      <c r="I6" s="474"/>
      <c r="J6" s="474"/>
      <c r="K6" s="478"/>
      <c r="L6" s="478"/>
      <c r="M6" s="474"/>
      <c r="N6" s="475"/>
      <c r="O6" s="475"/>
      <c r="P6" s="475"/>
      <c r="Q6" s="475"/>
      <c r="R6" s="488"/>
      <c r="S6" s="488"/>
      <c r="T6" s="488"/>
    </row>
    <row r="7" spans="1:20" ht="29.25" customHeight="1">
      <c r="A7" s="461"/>
      <c r="B7" s="462"/>
      <c r="C7" s="462"/>
      <c r="D7" s="463" t="s">
        <v>79</v>
      </c>
      <c r="E7" s="464">
        <f aca="true" t="shared" si="0" ref="E7:K7">E8</f>
        <v>478.24</v>
      </c>
      <c r="F7" s="464">
        <f t="shared" si="0"/>
        <v>392.14000000000004</v>
      </c>
      <c r="G7" s="464">
        <f t="shared" si="0"/>
        <v>329.46000000000004</v>
      </c>
      <c r="H7" s="464">
        <f t="shared" si="0"/>
        <v>62.68</v>
      </c>
      <c r="I7" s="464">
        <f t="shared" si="0"/>
        <v>0</v>
      </c>
      <c r="J7" s="464">
        <f t="shared" si="0"/>
        <v>86.1</v>
      </c>
      <c r="K7" s="464">
        <f t="shared" si="0"/>
        <v>86.1</v>
      </c>
      <c r="L7" s="479"/>
      <c r="M7" s="480"/>
      <c r="N7" s="481"/>
      <c r="O7" s="481"/>
      <c r="P7" s="481"/>
      <c r="Q7" s="481"/>
      <c r="R7" s="489"/>
      <c r="S7" s="489"/>
      <c r="T7" s="489"/>
    </row>
    <row r="8" spans="1:20" ht="22.5" customHeight="1">
      <c r="A8" s="416" t="str">
        <f>'15 一般-工资福利（部门预算）'!A8</f>
        <v>201</v>
      </c>
      <c r="B8" s="417"/>
      <c r="C8" s="418"/>
      <c r="D8" s="465" t="str">
        <f>'15 一般-工资福利（部门预算）'!D8</f>
        <v>一般公共服务支出</v>
      </c>
      <c r="E8" s="464">
        <f>E9</f>
        <v>478.24</v>
      </c>
      <c r="F8" s="464">
        <f aca="true" t="shared" si="1" ref="F8:T8">F9</f>
        <v>392.14000000000004</v>
      </c>
      <c r="G8" s="464">
        <f t="shared" si="1"/>
        <v>329.46000000000004</v>
      </c>
      <c r="H8" s="464">
        <f t="shared" si="1"/>
        <v>62.68</v>
      </c>
      <c r="I8" s="464">
        <f t="shared" si="1"/>
        <v>0</v>
      </c>
      <c r="J8" s="464">
        <f t="shared" si="1"/>
        <v>86.1</v>
      </c>
      <c r="K8" s="464">
        <f t="shared" si="1"/>
        <v>86.1</v>
      </c>
      <c r="L8" s="464">
        <f t="shared" si="1"/>
        <v>0</v>
      </c>
      <c r="M8" s="464">
        <f t="shared" si="1"/>
        <v>0</v>
      </c>
      <c r="N8" s="464">
        <f t="shared" si="1"/>
        <v>0</v>
      </c>
      <c r="O8" s="464">
        <f t="shared" si="1"/>
        <v>0</v>
      </c>
      <c r="P8" s="464">
        <f t="shared" si="1"/>
        <v>0</v>
      </c>
      <c r="Q8" s="464">
        <f t="shared" si="1"/>
        <v>0</v>
      </c>
      <c r="R8" s="464">
        <f t="shared" si="1"/>
        <v>0</v>
      </c>
      <c r="S8" s="464">
        <f t="shared" si="1"/>
        <v>0</v>
      </c>
      <c r="T8" s="464">
        <f t="shared" si="1"/>
        <v>0</v>
      </c>
    </row>
    <row r="9" spans="1:20" ht="22.5" customHeight="1">
      <c r="A9" s="416" t="str">
        <f>'15 一般-工资福利（部门预算）'!A9</f>
        <v>201</v>
      </c>
      <c r="B9" s="416" t="str">
        <f>'15 一般-工资福利（部门预算）'!B9</f>
        <v>02</v>
      </c>
      <c r="C9" s="418"/>
      <c r="D9" s="465" t="str">
        <f>'15 一般-工资福利（部门预算）'!D9</f>
        <v>政协事务</v>
      </c>
      <c r="E9" s="464">
        <f>E10+E11</f>
        <v>478.24</v>
      </c>
      <c r="F9" s="464">
        <f aca="true" t="shared" si="2" ref="F9:T9">F10+F11</f>
        <v>392.14000000000004</v>
      </c>
      <c r="G9" s="464">
        <f t="shared" si="2"/>
        <v>329.46000000000004</v>
      </c>
      <c r="H9" s="464">
        <f t="shared" si="2"/>
        <v>62.68</v>
      </c>
      <c r="I9" s="464">
        <f t="shared" si="2"/>
        <v>0</v>
      </c>
      <c r="J9" s="464">
        <f t="shared" si="2"/>
        <v>86.1</v>
      </c>
      <c r="K9" s="464">
        <f t="shared" si="2"/>
        <v>86.1</v>
      </c>
      <c r="L9" s="464">
        <f t="shared" si="2"/>
        <v>0</v>
      </c>
      <c r="M9" s="464">
        <f t="shared" si="2"/>
        <v>0</v>
      </c>
      <c r="N9" s="464">
        <f t="shared" si="2"/>
        <v>0</v>
      </c>
      <c r="O9" s="464">
        <f t="shared" si="2"/>
        <v>0</v>
      </c>
      <c r="P9" s="464">
        <f t="shared" si="2"/>
        <v>0</v>
      </c>
      <c r="Q9" s="464">
        <f t="shared" si="2"/>
        <v>0</v>
      </c>
      <c r="R9" s="464">
        <f t="shared" si="2"/>
        <v>0</v>
      </c>
      <c r="S9" s="464">
        <f t="shared" si="2"/>
        <v>0</v>
      </c>
      <c r="T9" s="464">
        <f t="shared" si="2"/>
        <v>0</v>
      </c>
    </row>
    <row r="10" spans="1:20" s="444" customFormat="1" ht="22.5" customHeight="1">
      <c r="A10" s="416" t="str">
        <f>'15 一般-工资福利（部门预算）'!A10</f>
        <v>201</v>
      </c>
      <c r="B10" s="416" t="str">
        <f>'15 一般-工资福利（部门预算）'!B10</f>
        <v>02</v>
      </c>
      <c r="C10" s="416" t="str">
        <f>'15 一般-工资福利（部门预算）'!C10</f>
        <v>01</v>
      </c>
      <c r="D10" s="465" t="str">
        <f>'15 一般-工资福利（部门预算）'!D10</f>
        <v>行政运行</v>
      </c>
      <c r="E10" s="466">
        <f>'13 一般预算支出'!E11</f>
        <v>392.14000000000004</v>
      </c>
      <c r="F10" s="466">
        <f>'13 一般预算支出'!F11</f>
        <v>392.14000000000004</v>
      </c>
      <c r="G10" s="466">
        <f>'13 一般预算支出'!G11</f>
        <v>329.46000000000004</v>
      </c>
      <c r="H10" s="466">
        <f>'13 一般预算支出'!H11</f>
        <v>62.68</v>
      </c>
      <c r="I10" s="466">
        <f>'13 一般预算支出'!I11</f>
        <v>0</v>
      </c>
      <c r="J10" s="466">
        <f>'13 一般预算支出'!J11</f>
        <v>0</v>
      </c>
      <c r="K10" s="466">
        <f>'13 一般预算支出'!K11</f>
        <v>0</v>
      </c>
      <c r="L10" s="466">
        <f>'13 一般预算支出'!L11</f>
        <v>0</v>
      </c>
      <c r="M10" s="466">
        <f>'13 一般预算支出'!M11</f>
        <v>0</v>
      </c>
      <c r="N10" s="466">
        <f>'13 一般预算支出'!N11</f>
        <v>0</v>
      </c>
      <c r="O10" s="466">
        <f>'13 一般预算支出'!O11</f>
        <v>0</v>
      </c>
      <c r="P10" s="466">
        <f>'13 一般预算支出'!P11</f>
        <v>0</v>
      </c>
      <c r="Q10" s="466">
        <f>'13 一般预算支出'!Q11</f>
        <v>0</v>
      </c>
      <c r="R10" s="466">
        <f>'13 一般预算支出'!R11</f>
        <v>0</v>
      </c>
      <c r="S10" s="466">
        <f>'13 一般预算支出'!S10</f>
        <v>0</v>
      </c>
      <c r="T10" s="490">
        <f>'13 一般预算支出'!R11</f>
        <v>0</v>
      </c>
    </row>
    <row r="11" spans="1:20" ht="22.5" customHeight="1">
      <c r="A11" s="418" t="str">
        <f>MID('21 项目明细表'!A9,1,3)</f>
        <v>201</v>
      </c>
      <c r="B11" s="418" t="str">
        <f>'13 一般预算支出'!B12</f>
        <v>02</v>
      </c>
      <c r="C11" s="418" t="str">
        <f>'13 一般预算支出'!C12</f>
        <v>04</v>
      </c>
      <c r="D11" s="467" t="str">
        <f>'21 项目明细表'!D9</f>
        <v>政协会议</v>
      </c>
      <c r="E11" s="468">
        <f>J11</f>
        <v>86.1</v>
      </c>
      <c r="F11" s="468"/>
      <c r="G11" s="468"/>
      <c r="H11" s="468"/>
      <c r="I11" s="468"/>
      <c r="J11" s="468">
        <f>SUM(K11:Q11)</f>
        <v>86.1</v>
      </c>
      <c r="K11" s="468">
        <f>'13 一般预算支出'!K12</f>
        <v>86.1</v>
      </c>
      <c r="L11" s="468">
        <f>'13 一般预算支出'!L12</f>
        <v>0</v>
      </c>
      <c r="M11" s="468">
        <f>'13 一般预算支出'!M12</f>
        <v>0</v>
      </c>
      <c r="N11" s="468">
        <f>'13 一般预算支出'!N12</f>
        <v>0</v>
      </c>
      <c r="O11" s="468">
        <f>'13 一般预算支出'!O12</f>
        <v>0</v>
      </c>
      <c r="P11" s="468">
        <f>'13 一般预算支出'!P12</f>
        <v>0</v>
      </c>
      <c r="Q11" s="468">
        <f>'13 一般预算支出'!Q12</f>
        <v>0</v>
      </c>
      <c r="R11" s="468"/>
      <c r="S11" s="468"/>
      <c r="T11" s="491">
        <f>'13 一般预算支出'!T11</f>
        <v>0</v>
      </c>
    </row>
    <row r="12" spans="1:20" ht="18.75" customHeight="1">
      <c r="A12" s="469"/>
      <c r="B12" s="469"/>
      <c r="C12" s="469"/>
      <c r="D12" s="470"/>
      <c r="E12" s="471"/>
      <c r="F12" s="471"/>
      <c r="G12" s="471"/>
      <c r="H12" s="471"/>
      <c r="I12" s="471"/>
      <c r="J12" s="471"/>
      <c r="K12" s="471"/>
      <c r="L12" s="471"/>
      <c r="M12" s="471"/>
      <c r="N12" s="471"/>
      <c r="O12" s="471"/>
      <c r="P12" s="471"/>
      <c r="Q12" s="492"/>
      <c r="R12" s="493"/>
      <c r="S12" s="493"/>
      <c r="T12" s="493"/>
    </row>
    <row r="13" spans="1:20" ht="18.75" customHeight="1">
      <c r="A13" s="469"/>
      <c r="B13" s="469"/>
      <c r="C13" s="469"/>
      <c r="D13" s="470"/>
      <c r="E13" s="471"/>
      <c r="F13" s="471"/>
      <c r="G13" s="471"/>
      <c r="H13" s="471"/>
      <c r="I13" s="471"/>
      <c r="J13" s="471"/>
      <c r="K13" s="471"/>
      <c r="L13" s="471"/>
      <c r="M13" s="471"/>
      <c r="N13" s="471"/>
      <c r="O13" s="471"/>
      <c r="P13" s="471"/>
      <c r="Q13" s="492"/>
      <c r="R13" s="493"/>
      <c r="S13" s="493"/>
      <c r="T13" s="493"/>
    </row>
    <row r="14" spans="4:20" ht="18.75" customHeight="1">
      <c r="D14" s="470"/>
      <c r="E14" s="471"/>
      <c r="G14" s="471"/>
      <c r="H14" s="471"/>
      <c r="I14" s="471"/>
      <c r="J14" s="471"/>
      <c r="K14" s="471"/>
      <c r="L14" s="471"/>
      <c r="M14" s="471"/>
      <c r="N14" s="471"/>
      <c r="O14" s="471"/>
      <c r="P14" s="471"/>
      <c r="Q14" s="492"/>
      <c r="R14" s="493"/>
      <c r="S14" s="493"/>
      <c r="T14" s="493"/>
    </row>
    <row r="15" spans="4:19" ht="18.75" customHeight="1">
      <c r="D15" s="470"/>
      <c r="E15" s="471"/>
      <c r="I15" s="471"/>
      <c r="J15" s="471"/>
      <c r="K15" s="471"/>
      <c r="L15" s="471"/>
      <c r="M15" s="471"/>
      <c r="N15" s="471"/>
      <c r="O15" s="471"/>
      <c r="P15" s="471"/>
      <c r="Q15" s="492"/>
      <c r="R15" s="493"/>
      <c r="S15" s="493"/>
    </row>
    <row r="16" spans="5:19" ht="18.75" customHeight="1">
      <c r="E16" s="471"/>
      <c r="I16" s="471"/>
      <c r="K16" s="471"/>
      <c r="L16" s="471"/>
      <c r="M16" s="471"/>
      <c r="N16" s="471"/>
      <c r="O16" s="471"/>
      <c r="P16" s="471"/>
      <c r="Q16" s="492"/>
      <c r="R16" s="493"/>
      <c r="S16" s="493"/>
    </row>
    <row r="17" spans="5:18" ht="18.75" customHeight="1">
      <c r="E17" s="471"/>
      <c r="N17" s="471"/>
      <c r="O17" s="471"/>
      <c r="P17" s="471"/>
      <c r="R17" s="493"/>
    </row>
    <row r="18" spans="5:16" ht="18.75" customHeight="1">
      <c r="E18" s="471"/>
      <c r="N18" s="471"/>
      <c r="O18" s="471"/>
      <c r="P18" s="471"/>
    </row>
    <row r="19" spans="1:21" ht="18.75" customHeight="1">
      <c r="A19"/>
      <c r="B19"/>
      <c r="C19"/>
      <c r="D19"/>
      <c r="E19"/>
      <c r="N19" s="471"/>
      <c r="O19"/>
      <c r="P19"/>
      <c r="Q19"/>
      <c r="R19"/>
      <c r="S19"/>
      <c r="T19"/>
      <c r="U19"/>
    </row>
    <row r="20" spans="1:21" ht="18.75" customHeight="1">
      <c r="A20"/>
      <c r="B20"/>
      <c r="C20"/>
      <c r="D20"/>
      <c r="E20"/>
      <c r="F20" s="471"/>
      <c r="O20"/>
      <c r="P20"/>
      <c r="Q20"/>
      <c r="R20"/>
      <c r="S20"/>
      <c r="T20"/>
      <c r="U20"/>
    </row>
  </sheetData>
  <sheetProtection formatCells="0" formatColumns="0" formatRows="0"/>
  <mergeCells count="23">
    <mergeCell ref="A2:T2"/>
    <mergeCell ref="S3:T3"/>
    <mergeCell ref="J4:Q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A11"/>
  <sheetViews>
    <sheetView showGridLines="0" showZeros="0" workbookViewId="0" topLeftCell="A1">
      <selection activeCell="F13" sqref="F13"/>
    </sheetView>
  </sheetViews>
  <sheetFormatPr defaultColWidth="9.00390625" defaultRowHeight="14.25"/>
  <cols>
    <col min="1" max="1" width="3.875" style="0" customWidth="1"/>
    <col min="2" max="3" width="4.375" style="0" customWidth="1"/>
    <col min="4" max="4" width="15.375" style="0" customWidth="1"/>
    <col min="5" max="5" width="10.625" style="0" customWidth="1"/>
    <col min="6" max="9" width="7.25390625" style="0" customWidth="1"/>
    <col min="10" max="10" width="8.75390625" style="0" customWidth="1"/>
    <col min="11" max="11" width="9.25390625" style="0" customWidth="1"/>
    <col min="12" max="20" width="7.25390625" style="0" customWidth="1"/>
  </cols>
  <sheetData>
    <row r="1" spans="1:20" ht="14.25" customHeight="1">
      <c r="A1" s="30"/>
      <c r="B1" s="30"/>
      <c r="C1" s="30"/>
      <c r="D1" s="30"/>
      <c r="E1" s="30"/>
      <c r="F1" s="30"/>
      <c r="G1" s="30"/>
      <c r="H1" s="30"/>
      <c r="I1" s="30"/>
      <c r="J1" s="30"/>
      <c r="K1" s="30"/>
      <c r="L1" s="30"/>
      <c r="M1" s="30"/>
      <c r="N1" s="30"/>
      <c r="O1" s="30"/>
      <c r="P1" s="30"/>
      <c r="Q1" s="30"/>
      <c r="R1" s="30"/>
      <c r="S1" s="30"/>
      <c r="T1" s="420" t="s">
        <v>116</v>
      </c>
    </row>
    <row r="2" spans="1:20" ht="24.75" customHeight="1">
      <c r="A2" s="153" t="s">
        <v>117</v>
      </c>
      <c r="B2" s="153"/>
      <c r="C2" s="153"/>
      <c r="D2" s="153"/>
      <c r="E2" s="153"/>
      <c r="F2" s="153"/>
      <c r="G2" s="153"/>
      <c r="H2" s="153"/>
      <c r="I2" s="153"/>
      <c r="J2" s="153"/>
      <c r="K2" s="153"/>
      <c r="L2" s="153"/>
      <c r="M2" s="153"/>
      <c r="N2" s="153"/>
      <c r="O2" s="153"/>
      <c r="P2" s="153"/>
      <c r="Q2" s="153"/>
      <c r="R2" s="153"/>
      <c r="S2" s="153"/>
      <c r="T2" s="153"/>
    </row>
    <row r="3" spans="1:20" ht="19.5" customHeight="1">
      <c r="A3" s="161" t="s">
        <v>2</v>
      </c>
      <c r="B3" s="161"/>
      <c r="C3" s="365"/>
      <c r="D3" s="366"/>
      <c r="E3" s="367"/>
      <c r="F3" s="30"/>
      <c r="G3" s="30"/>
      <c r="H3" s="30"/>
      <c r="I3" s="30"/>
      <c r="J3" s="30"/>
      <c r="K3" s="30"/>
      <c r="L3" s="30"/>
      <c r="M3" s="30"/>
      <c r="N3" s="30"/>
      <c r="O3" s="30"/>
      <c r="P3" s="30"/>
      <c r="Q3" s="30"/>
      <c r="R3" s="30"/>
      <c r="S3" s="441" t="s">
        <v>78</v>
      </c>
      <c r="T3" s="441"/>
    </row>
    <row r="4" spans="1:20" ht="27.75" customHeight="1">
      <c r="A4" s="71" t="s">
        <v>93</v>
      </c>
      <c r="B4" s="72"/>
      <c r="C4" s="73"/>
      <c r="D4" s="74" t="s">
        <v>94</v>
      </c>
      <c r="E4" s="74" t="s">
        <v>95</v>
      </c>
      <c r="F4" s="75" t="s">
        <v>118</v>
      </c>
      <c r="G4" s="75" t="s">
        <v>119</v>
      </c>
      <c r="H4" s="75" t="s">
        <v>120</v>
      </c>
      <c r="I4" s="75" t="s">
        <v>121</v>
      </c>
      <c r="J4" s="75" t="s">
        <v>122</v>
      </c>
      <c r="K4" s="75" t="s">
        <v>123</v>
      </c>
      <c r="L4" s="75" t="s">
        <v>110</v>
      </c>
      <c r="M4" s="75" t="s">
        <v>124</v>
      </c>
      <c r="N4" s="75" t="s">
        <v>108</v>
      </c>
      <c r="O4" s="75" t="s">
        <v>112</v>
      </c>
      <c r="P4" s="75" t="s">
        <v>111</v>
      </c>
      <c r="Q4" s="75" t="s">
        <v>125</v>
      </c>
      <c r="R4" s="75" t="s">
        <v>126</v>
      </c>
      <c r="S4" s="75" t="s">
        <v>127</v>
      </c>
      <c r="T4" s="75" t="s">
        <v>115</v>
      </c>
    </row>
    <row r="5" spans="1:20" ht="13.5" customHeight="1">
      <c r="A5" s="74" t="s">
        <v>96</v>
      </c>
      <c r="B5" s="74" t="s">
        <v>97</v>
      </c>
      <c r="C5" s="74" t="s">
        <v>98</v>
      </c>
      <c r="D5" s="76"/>
      <c r="E5" s="76"/>
      <c r="F5" s="75"/>
      <c r="G5" s="75"/>
      <c r="H5" s="75"/>
      <c r="I5" s="75"/>
      <c r="J5" s="75"/>
      <c r="K5" s="75"/>
      <c r="L5" s="75"/>
      <c r="M5" s="75"/>
      <c r="N5" s="75"/>
      <c r="O5" s="75"/>
      <c r="P5" s="75"/>
      <c r="Q5" s="75"/>
      <c r="R5" s="75"/>
      <c r="S5" s="75"/>
      <c r="T5" s="75"/>
    </row>
    <row r="6" spans="1:20" ht="18" customHeight="1">
      <c r="A6" s="77"/>
      <c r="B6" s="77"/>
      <c r="C6" s="77"/>
      <c r="D6" s="77"/>
      <c r="E6" s="77"/>
      <c r="F6" s="75"/>
      <c r="G6" s="75"/>
      <c r="H6" s="75"/>
      <c r="I6" s="75"/>
      <c r="J6" s="75"/>
      <c r="K6" s="75"/>
      <c r="L6" s="75"/>
      <c r="M6" s="75"/>
      <c r="N6" s="75"/>
      <c r="O6" s="75"/>
      <c r="P6" s="75"/>
      <c r="Q6" s="75"/>
      <c r="R6" s="75"/>
      <c r="S6" s="75"/>
      <c r="T6" s="75"/>
    </row>
    <row r="7" spans="1:20" ht="18" customHeight="1">
      <c r="A7" s="78"/>
      <c r="B7" s="78"/>
      <c r="C7" s="78"/>
      <c r="D7" s="438" t="s">
        <v>79</v>
      </c>
      <c r="E7" s="79">
        <f aca="true" t="shared" si="0" ref="E7:G7">E8</f>
        <v>478.24</v>
      </c>
      <c r="F7" s="79">
        <f t="shared" si="0"/>
        <v>329.46000000000004</v>
      </c>
      <c r="G7" s="79">
        <f t="shared" si="0"/>
        <v>148.78</v>
      </c>
      <c r="H7" s="78"/>
      <c r="I7" s="78"/>
      <c r="J7" s="78"/>
      <c r="K7" s="78"/>
      <c r="L7" s="78"/>
      <c r="M7" s="78"/>
      <c r="N7" s="78"/>
      <c r="O7" s="78"/>
      <c r="P7" s="78"/>
      <c r="Q7" s="78"/>
      <c r="R7" s="78"/>
      <c r="S7" s="78"/>
      <c r="T7" s="75"/>
    </row>
    <row r="8" spans="1:27" ht="22.5" customHeight="1">
      <c r="A8" s="416" t="str">
        <f>'15 一般-工资福利（部门预算）'!A8</f>
        <v>201</v>
      </c>
      <c r="B8" s="417"/>
      <c r="C8" s="418"/>
      <c r="D8" s="419" t="str">
        <f>'15 一般-工资福利（部门预算）'!D8</f>
        <v>一般公共服务支出</v>
      </c>
      <c r="E8" s="79">
        <f>E9</f>
        <v>478.24</v>
      </c>
      <c r="F8" s="79">
        <f aca="true" t="shared" si="1" ref="F8:T8">F9</f>
        <v>329.46000000000004</v>
      </c>
      <c r="G8" s="79">
        <f t="shared" si="1"/>
        <v>148.78</v>
      </c>
      <c r="H8" s="79">
        <f t="shared" si="1"/>
        <v>0</v>
      </c>
      <c r="I8" s="79">
        <f t="shared" si="1"/>
        <v>0</v>
      </c>
      <c r="J8" s="79">
        <f t="shared" si="1"/>
        <v>0</v>
      </c>
      <c r="K8" s="79">
        <f t="shared" si="1"/>
        <v>0</v>
      </c>
      <c r="L8" s="79">
        <f t="shared" si="1"/>
        <v>0</v>
      </c>
      <c r="M8" s="79">
        <f t="shared" si="1"/>
        <v>0</v>
      </c>
      <c r="N8" s="79">
        <f t="shared" si="1"/>
        <v>0</v>
      </c>
      <c r="O8" s="79">
        <f t="shared" si="1"/>
        <v>0</v>
      </c>
      <c r="P8" s="79">
        <f t="shared" si="1"/>
        <v>0</v>
      </c>
      <c r="Q8" s="79">
        <f t="shared" si="1"/>
        <v>0</v>
      </c>
      <c r="R8" s="79">
        <f t="shared" si="1"/>
        <v>0</v>
      </c>
      <c r="S8" s="79">
        <f t="shared" si="1"/>
        <v>0</v>
      </c>
      <c r="T8" s="81">
        <f t="shared" si="1"/>
        <v>0</v>
      </c>
      <c r="U8" s="442"/>
      <c r="V8" s="442"/>
      <c r="W8" s="442"/>
      <c r="X8" s="442"/>
      <c r="Y8" s="442"/>
      <c r="Z8" s="442"/>
      <c r="AA8" s="442"/>
    </row>
    <row r="9" spans="1:20" ht="22.5" customHeight="1">
      <c r="A9" s="416" t="str">
        <f>'15 一般-工资福利（部门预算）'!A9</f>
        <v>201</v>
      </c>
      <c r="B9" s="416" t="str">
        <f>'15 一般-工资福利（部门预算）'!B9</f>
        <v>02</v>
      </c>
      <c r="C9" s="418"/>
      <c r="D9" s="419" t="str">
        <f>'15 一般-工资福利（部门预算）'!D9</f>
        <v>政协事务</v>
      </c>
      <c r="E9" s="79">
        <f>E10+E11</f>
        <v>478.24</v>
      </c>
      <c r="F9" s="79">
        <f aca="true" t="shared" si="2" ref="F9:T9">F10+F11</f>
        <v>329.46000000000004</v>
      </c>
      <c r="G9" s="79">
        <f t="shared" si="2"/>
        <v>148.78</v>
      </c>
      <c r="H9" s="79">
        <f t="shared" si="2"/>
        <v>0</v>
      </c>
      <c r="I9" s="79">
        <f t="shared" si="2"/>
        <v>0</v>
      </c>
      <c r="J9" s="79">
        <f t="shared" si="2"/>
        <v>0</v>
      </c>
      <c r="K9" s="79">
        <f t="shared" si="2"/>
        <v>0</v>
      </c>
      <c r="L9" s="79">
        <f t="shared" si="2"/>
        <v>0</v>
      </c>
      <c r="M9" s="79">
        <f t="shared" si="2"/>
        <v>0</v>
      </c>
      <c r="N9" s="79">
        <f t="shared" si="2"/>
        <v>0</v>
      </c>
      <c r="O9" s="79">
        <f t="shared" si="2"/>
        <v>0</v>
      </c>
      <c r="P9" s="79">
        <f t="shared" si="2"/>
        <v>0</v>
      </c>
      <c r="Q9" s="79">
        <f t="shared" si="2"/>
        <v>0</v>
      </c>
      <c r="R9" s="79">
        <f t="shared" si="2"/>
        <v>0</v>
      </c>
      <c r="S9" s="79">
        <f t="shared" si="2"/>
        <v>0</v>
      </c>
      <c r="T9" s="79">
        <f t="shared" si="2"/>
        <v>0</v>
      </c>
    </row>
    <row r="10" spans="1:20" s="25" customFormat="1" ht="22.5" customHeight="1">
      <c r="A10" s="416" t="str">
        <f>'15 一般-工资福利（部门预算）'!A10</f>
        <v>201</v>
      </c>
      <c r="B10" s="416" t="str">
        <f>'15 一般-工资福利（部门预算）'!B10</f>
        <v>02</v>
      </c>
      <c r="C10" s="416" t="str">
        <f>'15 一般-工资福利（部门预算）'!C10</f>
        <v>01</v>
      </c>
      <c r="D10" s="419" t="str">
        <f>'15 一般-工资福利（部门预算）'!D10</f>
        <v>行政运行</v>
      </c>
      <c r="E10" s="81">
        <f>SUM(F10:T10)</f>
        <v>392.14000000000004</v>
      </c>
      <c r="F10" s="81">
        <f>'13 一般预算支出'!G11</f>
        <v>329.46000000000004</v>
      </c>
      <c r="G10" s="81">
        <f>'4 支出分类（部门预算）'!H10</f>
        <v>62.68</v>
      </c>
      <c r="H10" s="81">
        <f>'13 一般预算支出'!P11</f>
        <v>0</v>
      </c>
      <c r="I10" s="81">
        <f>'13 一般预算支出'!O11</f>
        <v>0</v>
      </c>
      <c r="J10" s="81"/>
      <c r="K10" s="81">
        <f>'13 一般预算支出'!L11</f>
        <v>0</v>
      </c>
      <c r="L10" s="81">
        <f>'13 一般预算支出'!M11</f>
        <v>0</v>
      </c>
      <c r="M10" s="81">
        <f>'13 一般预算支出'!N11</f>
        <v>0</v>
      </c>
      <c r="N10" s="81">
        <f>'13 一般预算支出'!I11</f>
        <v>0</v>
      </c>
      <c r="O10" s="81">
        <f>'13 一般预算支出'!P11</f>
        <v>0</v>
      </c>
      <c r="P10" s="82">
        <f>'13 一般预算支出'!Q11</f>
        <v>0</v>
      </c>
      <c r="Q10" s="82">
        <f>'13 一般预算支出'!R11</f>
        <v>0</v>
      </c>
      <c r="R10" s="82">
        <f>'13 一般预算支出'!S10</f>
        <v>0</v>
      </c>
      <c r="S10" s="82">
        <f>'13 一般预算支出'!T10</f>
        <v>0</v>
      </c>
      <c r="T10" s="82">
        <f>'13 一般预算支出'!U10</f>
        <v>0</v>
      </c>
    </row>
    <row r="11" spans="1:20" ht="21" customHeight="1">
      <c r="A11" s="439" t="str">
        <f>'4 支出分类（部门预算）'!A11</f>
        <v>201</v>
      </c>
      <c r="B11" s="439" t="str">
        <f>'4 支出分类（部门预算）'!B11</f>
        <v>02</v>
      </c>
      <c r="C11" s="439" t="str">
        <f>'4 支出分类（部门预算）'!C11</f>
        <v>04</v>
      </c>
      <c r="D11" s="439" t="str">
        <f>'4 支出分类（部门预算）'!D11</f>
        <v>政协会议</v>
      </c>
      <c r="E11" s="81">
        <f>SUM(F11:T11)</f>
        <v>86.1</v>
      </c>
      <c r="F11" s="81"/>
      <c r="G11" s="440">
        <f>'13 一般预算支出'!K12</f>
        <v>86.1</v>
      </c>
      <c r="H11" s="439"/>
      <c r="I11" s="439"/>
      <c r="J11" s="439"/>
      <c r="K11" s="439"/>
      <c r="L11" s="439"/>
      <c r="M11" s="439"/>
      <c r="N11" s="439"/>
      <c r="O11" s="439"/>
      <c r="P11" s="439"/>
      <c r="Q11" s="439"/>
      <c r="R11" s="439"/>
      <c r="S11" s="439"/>
      <c r="T11" s="439"/>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77"/>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U18"/>
  <sheetViews>
    <sheetView showGridLines="0" showZeros="0" workbookViewId="0" topLeftCell="A1">
      <selection activeCell="M14" sqref="M14"/>
    </sheetView>
  </sheetViews>
  <sheetFormatPr defaultColWidth="6.75390625" defaultRowHeight="22.5" customHeight="1"/>
  <cols>
    <col min="1" max="3" width="3.625" style="421" customWidth="1"/>
    <col min="4" max="4" width="19.50390625" style="421" customWidth="1"/>
    <col min="5" max="5" width="9.00390625" style="421" customWidth="1"/>
    <col min="6" max="6" width="8.50390625" style="421" customWidth="1"/>
    <col min="7" max="11" width="7.50390625" style="421" customWidth="1"/>
    <col min="12" max="12" width="7.50390625" style="422" customWidth="1"/>
    <col min="13" max="13" width="8.50390625" style="421" customWidth="1"/>
    <col min="14" max="22" width="7.50390625" style="421" customWidth="1"/>
    <col min="23" max="23" width="8.125" style="421" customWidth="1"/>
    <col min="24" max="26" width="7.50390625" style="421" customWidth="1"/>
    <col min="27" max="16384" width="6.75390625" style="421" customWidth="1"/>
  </cols>
  <sheetData>
    <row r="1" spans="2:27" ht="22.5" customHeight="1">
      <c r="B1" s="423"/>
      <c r="C1" s="423"/>
      <c r="D1" s="423"/>
      <c r="E1" s="423"/>
      <c r="F1" s="423"/>
      <c r="G1" s="423"/>
      <c r="H1" s="423"/>
      <c r="I1" s="423"/>
      <c r="J1" s="423"/>
      <c r="K1" s="423"/>
      <c r="M1" s="423"/>
      <c r="N1" s="423"/>
      <c r="O1" s="423"/>
      <c r="P1" s="423"/>
      <c r="Q1" s="423"/>
      <c r="R1" s="423"/>
      <c r="S1" s="423"/>
      <c r="T1" s="423"/>
      <c r="U1" s="423"/>
      <c r="V1" s="423"/>
      <c r="Z1" s="433" t="s">
        <v>128</v>
      </c>
      <c r="AA1" s="434"/>
    </row>
    <row r="2" spans="1:26" ht="22.5" customHeight="1">
      <c r="A2" s="424" t="s">
        <v>129</v>
      </c>
      <c r="B2" s="424"/>
      <c r="C2" s="424"/>
      <c r="D2" s="424"/>
      <c r="E2" s="424"/>
      <c r="F2" s="424"/>
      <c r="G2" s="424"/>
      <c r="H2" s="424"/>
      <c r="I2" s="424"/>
      <c r="J2" s="424"/>
      <c r="K2" s="424"/>
      <c r="L2" s="424"/>
      <c r="M2" s="424"/>
      <c r="N2" s="424"/>
      <c r="O2" s="424"/>
      <c r="P2" s="424"/>
      <c r="Q2" s="424"/>
      <c r="R2" s="424"/>
      <c r="S2" s="424"/>
      <c r="T2" s="424"/>
      <c r="U2" s="424"/>
      <c r="V2" s="424"/>
      <c r="W2" s="424"/>
      <c r="X2" s="424"/>
      <c r="Y2" s="424"/>
      <c r="Z2" s="424"/>
    </row>
    <row r="3" spans="1:27" ht="22.5" customHeight="1">
      <c r="A3" s="161" t="s">
        <v>2</v>
      </c>
      <c r="B3" s="161"/>
      <c r="C3" s="365"/>
      <c r="D3" s="366"/>
      <c r="E3" s="367"/>
      <c r="F3" s="30"/>
      <c r="G3" s="425"/>
      <c r="H3" s="425"/>
      <c r="I3" s="425"/>
      <c r="J3" s="425"/>
      <c r="K3" s="425"/>
      <c r="M3" s="425"/>
      <c r="N3" s="425"/>
      <c r="O3" s="425"/>
      <c r="P3" s="425"/>
      <c r="Q3" s="425"/>
      <c r="R3" s="425"/>
      <c r="S3" s="425"/>
      <c r="T3" s="425"/>
      <c r="U3" s="425"/>
      <c r="V3" s="425"/>
      <c r="Y3" s="435" t="s">
        <v>78</v>
      </c>
      <c r="Z3" s="435"/>
      <c r="AA3" s="436"/>
    </row>
    <row r="4" spans="1:26" ht="27" customHeight="1">
      <c r="A4" s="405" t="s">
        <v>93</v>
      </c>
      <c r="B4" s="405"/>
      <c r="C4" s="405"/>
      <c r="D4" s="426" t="s">
        <v>94</v>
      </c>
      <c r="E4" s="426" t="s">
        <v>95</v>
      </c>
      <c r="F4" s="427" t="s">
        <v>130</v>
      </c>
      <c r="G4" s="427"/>
      <c r="H4" s="427"/>
      <c r="I4" s="427"/>
      <c r="J4" s="427"/>
      <c r="K4" s="427"/>
      <c r="L4" s="427"/>
      <c r="M4" s="427"/>
      <c r="N4" s="427" t="s">
        <v>131</v>
      </c>
      <c r="O4" s="427"/>
      <c r="P4" s="427"/>
      <c r="Q4" s="427"/>
      <c r="R4" s="427"/>
      <c r="S4" s="427"/>
      <c r="T4" s="427"/>
      <c r="U4" s="427"/>
      <c r="V4" s="313" t="s">
        <v>132</v>
      </c>
      <c r="W4" s="426" t="s">
        <v>133</v>
      </c>
      <c r="X4" s="426"/>
      <c r="Y4" s="426"/>
      <c r="Z4" s="426"/>
    </row>
    <row r="5" spans="1:26" ht="27" customHeight="1">
      <c r="A5" s="426" t="s">
        <v>96</v>
      </c>
      <c r="B5" s="426" t="s">
        <v>97</v>
      </c>
      <c r="C5" s="426" t="s">
        <v>98</v>
      </c>
      <c r="D5" s="426"/>
      <c r="E5" s="426"/>
      <c r="F5" s="426" t="s">
        <v>79</v>
      </c>
      <c r="G5" s="426" t="s">
        <v>134</v>
      </c>
      <c r="H5" s="426" t="s">
        <v>135</v>
      </c>
      <c r="I5" s="426" t="s">
        <v>136</v>
      </c>
      <c r="J5" s="426" t="s">
        <v>137</v>
      </c>
      <c r="K5" s="310" t="s">
        <v>138</v>
      </c>
      <c r="L5" s="426" t="s">
        <v>139</v>
      </c>
      <c r="M5" s="426" t="s">
        <v>140</v>
      </c>
      <c r="N5" s="426" t="s">
        <v>79</v>
      </c>
      <c r="O5" s="426" t="s">
        <v>141</v>
      </c>
      <c r="P5" s="426" t="s">
        <v>142</v>
      </c>
      <c r="Q5" s="426" t="s">
        <v>143</v>
      </c>
      <c r="R5" s="310" t="s">
        <v>144</v>
      </c>
      <c r="S5" s="426" t="s">
        <v>145</v>
      </c>
      <c r="T5" s="426" t="s">
        <v>146</v>
      </c>
      <c r="U5" s="426" t="s">
        <v>147</v>
      </c>
      <c r="V5" s="314"/>
      <c r="W5" s="426" t="s">
        <v>79</v>
      </c>
      <c r="X5" s="426" t="s">
        <v>148</v>
      </c>
      <c r="Y5" s="426" t="s">
        <v>149</v>
      </c>
      <c r="Z5" s="426" t="s">
        <v>133</v>
      </c>
    </row>
    <row r="6" spans="1:26" ht="27" customHeight="1">
      <c r="A6" s="426"/>
      <c r="B6" s="426"/>
      <c r="C6" s="426"/>
      <c r="D6" s="426"/>
      <c r="E6" s="426"/>
      <c r="F6" s="426"/>
      <c r="G6" s="426"/>
      <c r="H6" s="426"/>
      <c r="I6" s="426"/>
      <c r="J6" s="426"/>
      <c r="K6" s="310"/>
      <c r="L6" s="426"/>
      <c r="M6" s="426"/>
      <c r="N6" s="426"/>
      <c r="O6" s="426"/>
      <c r="P6" s="426"/>
      <c r="Q6" s="426"/>
      <c r="R6" s="310"/>
      <c r="S6" s="426"/>
      <c r="T6" s="426"/>
      <c r="U6" s="426"/>
      <c r="V6" s="315"/>
      <c r="W6" s="426"/>
      <c r="X6" s="426"/>
      <c r="Y6" s="426"/>
      <c r="Z6" s="426"/>
    </row>
    <row r="7" spans="1:26" ht="27" customHeight="1">
      <c r="A7" s="426"/>
      <c r="B7" s="426"/>
      <c r="C7" s="426"/>
      <c r="D7" s="428" t="s">
        <v>79</v>
      </c>
      <c r="E7" s="429">
        <f aca="true" t="shared" si="0" ref="E7:S7">E8</f>
        <v>329.46000000000004</v>
      </c>
      <c r="F7" s="429">
        <f t="shared" si="0"/>
        <v>240.83999999999997</v>
      </c>
      <c r="G7" s="429">
        <f t="shared" si="0"/>
        <v>136.32</v>
      </c>
      <c r="H7" s="429">
        <f t="shared" si="0"/>
        <v>0</v>
      </c>
      <c r="I7" s="429">
        <f t="shared" si="0"/>
        <v>69.72</v>
      </c>
      <c r="J7" s="429">
        <f t="shared" si="0"/>
        <v>0</v>
      </c>
      <c r="K7" s="429">
        <f t="shared" si="0"/>
        <v>0</v>
      </c>
      <c r="L7" s="429">
        <f t="shared" si="0"/>
        <v>34.8</v>
      </c>
      <c r="M7" s="429">
        <f t="shared" si="0"/>
        <v>0</v>
      </c>
      <c r="N7" s="429">
        <f t="shared" si="0"/>
        <v>52.54</v>
      </c>
      <c r="O7" s="429">
        <f t="shared" si="0"/>
        <v>34.31</v>
      </c>
      <c r="P7" s="429">
        <f t="shared" si="0"/>
        <v>16.08</v>
      </c>
      <c r="Q7" s="429">
        <f t="shared" si="0"/>
        <v>0</v>
      </c>
      <c r="R7" s="429">
        <f t="shared" si="0"/>
        <v>0</v>
      </c>
      <c r="S7" s="429">
        <f t="shared" si="0"/>
        <v>2.15</v>
      </c>
      <c r="T7" s="426"/>
      <c r="U7" s="426"/>
      <c r="V7" s="429">
        <f aca="true" t="shared" si="1" ref="V7:Z7">V8</f>
        <v>24.72</v>
      </c>
      <c r="W7" s="429">
        <f t="shared" si="1"/>
        <v>11.36</v>
      </c>
      <c r="X7" s="429">
        <f t="shared" si="1"/>
        <v>0</v>
      </c>
      <c r="Y7" s="429">
        <f t="shared" si="1"/>
        <v>0</v>
      </c>
      <c r="Z7" s="429">
        <f t="shared" si="1"/>
        <v>11.36</v>
      </c>
    </row>
    <row r="8" spans="1:26" ht="22.5" customHeight="1">
      <c r="A8" s="416" t="str">
        <f>'15 一般-工资福利（部门预算）'!A8</f>
        <v>201</v>
      </c>
      <c r="B8" s="417"/>
      <c r="C8" s="418"/>
      <c r="D8" s="419" t="str">
        <f>'15 一般-工资福利（部门预算）'!D8</f>
        <v>一般公共服务支出</v>
      </c>
      <c r="E8" s="429">
        <f>E9</f>
        <v>329.46000000000004</v>
      </c>
      <c r="F8" s="429">
        <f aca="true" t="shared" si="2" ref="F8:Z9">F9</f>
        <v>240.83999999999997</v>
      </c>
      <c r="G8" s="429">
        <f t="shared" si="2"/>
        <v>136.32</v>
      </c>
      <c r="H8" s="429">
        <f t="shared" si="2"/>
        <v>0</v>
      </c>
      <c r="I8" s="429">
        <f t="shared" si="2"/>
        <v>69.72</v>
      </c>
      <c r="J8" s="429">
        <f t="shared" si="2"/>
        <v>0</v>
      </c>
      <c r="K8" s="429">
        <f t="shared" si="2"/>
        <v>0</v>
      </c>
      <c r="L8" s="429">
        <f t="shared" si="2"/>
        <v>34.8</v>
      </c>
      <c r="M8" s="429">
        <f t="shared" si="2"/>
        <v>0</v>
      </c>
      <c r="N8" s="429">
        <f t="shared" si="2"/>
        <v>52.54</v>
      </c>
      <c r="O8" s="429">
        <f t="shared" si="2"/>
        <v>34.31</v>
      </c>
      <c r="P8" s="429">
        <f t="shared" si="2"/>
        <v>16.08</v>
      </c>
      <c r="Q8" s="429">
        <f t="shared" si="2"/>
        <v>0</v>
      </c>
      <c r="R8" s="429">
        <f t="shared" si="2"/>
        <v>0</v>
      </c>
      <c r="S8" s="429">
        <f t="shared" si="2"/>
        <v>2.15</v>
      </c>
      <c r="T8" s="429">
        <f t="shared" si="2"/>
        <v>0</v>
      </c>
      <c r="U8" s="429">
        <f t="shared" si="2"/>
        <v>0</v>
      </c>
      <c r="V8" s="429">
        <f t="shared" si="2"/>
        <v>24.72</v>
      </c>
      <c r="W8" s="429">
        <f t="shared" si="2"/>
        <v>11.36</v>
      </c>
      <c r="X8" s="429">
        <f t="shared" si="2"/>
        <v>0</v>
      </c>
      <c r="Y8" s="429">
        <f t="shared" si="2"/>
        <v>0</v>
      </c>
      <c r="Z8" s="429">
        <f t="shared" si="2"/>
        <v>11.36</v>
      </c>
    </row>
    <row r="9" spans="1:26" ht="22.5" customHeight="1">
      <c r="A9" s="416" t="str">
        <f>'15 一般-工资福利（部门预算）'!A9</f>
        <v>201</v>
      </c>
      <c r="B9" s="416" t="str">
        <f>'15 一般-工资福利（部门预算）'!B9</f>
        <v>02</v>
      </c>
      <c r="C9" s="418"/>
      <c r="D9" s="419" t="str">
        <f>'15 一般-工资福利（部门预算）'!D9</f>
        <v>政协事务</v>
      </c>
      <c r="E9" s="429">
        <f>E10</f>
        <v>329.46000000000004</v>
      </c>
      <c r="F9" s="429">
        <f t="shared" si="2"/>
        <v>240.83999999999997</v>
      </c>
      <c r="G9" s="429">
        <f t="shared" si="2"/>
        <v>136.32</v>
      </c>
      <c r="H9" s="429">
        <f t="shared" si="2"/>
        <v>0</v>
      </c>
      <c r="I9" s="429">
        <f t="shared" si="2"/>
        <v>69.72</v>
      </c>
      <c r="J9" s="429">
        <f t="shared" si="2"/>
        <v>0</v>
      </c>
      <c r="K9" s="429">
        <f t="shared" si="2"/>
        <v>0</v>
      </c>
      <c r="L9" s="429">
        <f t="shared" si="2"/>
        <v>34.8</v>
      </c>
      <c r="M9" s="429">
        <f t="shared" si="2"/>
        <v>0</v>
      </c>
      <c r="N9" s="429">
        <f t="shared" si="2"/>
        <v>52.54</v>
      </c>
      <c r="O9" s="429">
        <f t="shared" si="2"/>
        <v>34.31</v>
      </c>
      <c r="P9" s="429">
        <f t="shared" si="2"/>
        <v>16.08</v>
      </c>
      <c r="Q9" s="429">
        <f t="shared" si="2"/>
        <v>0</v>
      </c>
      <c r="R9" s="429">
        <f t="shared" si="2"/>
        <v>0</v>
      </c>
      <c r="S9" s="429">
        <f t="shared" si="2"/>
        <v>2.15</v>
      </c>
      <c r="T9" s="429">
        <f t="shared" si="2"/>
        <v>0</v>
      </c>
      <c r="U9" s="429">
        <f t="shared" si="2"/>
        <v>0</v>
      </c>
      <c r="V9" s="429">
        <f t="shared" si="2"/>
        <v>24.72</v>
      </c>
      <c r="W9" s="429">
        <f t="shared" si="2"/>
        <v>11.36</v>
      </c>
      <c r="X9" s="429">
        <f t="shared" si="2"/>
        <v>0</v>
      </c>
      <c r="Y9" s="429">
        <f t="shared" si="2"/>
        <v>0</v>
      </c>
      <c r="Z9" s="429">
        <f t="shared" si="2"/>
        <v>11.36</v>
      </c>
    </row>
    <row r="10" spans="1:255" s="25" customFormat="1" ht="22.5" customHeight="1">
      <c r="A10" s="416" t="str">
        <f>'15 一般-工资福利（部门预算）'!A10</f>
        <v>201</v>
      </c>
      <c r="B10" s="416" t="str">
        <f>'15 一般-工资福利（部门预算）'!B10</f>
        <v>02</v>
      </c>
      <c r="C10" s="416" t="str">
        <f>'15 一般-工资福利（部门预算）'!C10</f>
        <v>01</v>
      </c>
      <c r="D10" s="419" t="str">
        <f>'15 一般-工资福利（部门预算）'!D10</f>
        <v>行政运行</v>
      </c>
      <c r="E10" s="430">
        <f>'15 一般-工资福利（部门预算）'!E10</f>
        <v>329.46000000000004</v>
      </c>
      <c r="F10" s="430">
        <f>'15 一般-工资福利（部门预算）'!F10</f>
        <v>240.83999999999997</v>
      </c>
      <c r="G10" s="430">
        <f>'15 一般-工资福利（部门预算）'!G10</f>
        <v>136.32</v>
      </c>
      <c r="H10" s="430">
        <f>'15 一般-工资福利（部门预算）'!H10</f>
        <v>0</v>
      </c>
      <c r="I10" s="430">
        <f>'15 一般-工资福利（部门预算）'!I10</f>
        <v>69.72</v>
      </c>
      <c r="J10" s="430">
        <f>'15 一般-工资福利（部门预算）'!J10</f>
        <v>0</v>
      </c>
      <c r="K10" s="430">
        <f>'15 一般-工资福利（部门预算）'!K10</f>
        <v>0</v>
      </c>
      <c r="L10" s="430">
        <f>'15 一般-工资福利（部门预算）'!L10</f>
        <v>34.8</v>
      </c>
      <c r="M10" s="430">
        <f>'15 一般-工资福利（部门预算）'!M10</f>
        <v>0</v>
      </c>
      <c r="N10" s="430">
        <f>'15 一般-工资福利（部门预算）'!N10</f>
        <v>52.54</v>
      </c>
      <c r="O10" s="430">
        <f>'15 一般-工资福利（部门预算）'!O10</f>
        <v>34.31</v>
      </c>
      <c r="P10" s="430">
        <f>'15 一般-工资福利（部门预算）'!P10</f>
        <v>16.08</v>
      </c>
      <c r="Q10" s="430">
        <f>'15 一般-工资福利（部门预算）'!Q10</f>
        <v>0</v>
      </c>
      <c r="R10" s="430">
        <f>'15 一般-工资福利（部门预算）'!R10</f>
        <v>0</v>
      </c>
      <c r="S10" s="430">
        <f>'15 一般-工资福利（部门预算）'!S10</f>
        <v>2.15</v>
      </c>
      <c r="T10" s="430">
        <f>'15 一般-工资福利（部门预算）'!T10</f>
        <v>0</v>
      </c>
      <c r="U10" s="430">
        <f>'15 一般-工资福利（部门预算）'!U10</f>
        <v>0</v>
      </c>
      <c r="V10" s="430">
        <f>'15 一般-工资福利（部门预算）'!V10</f>
        <v>24.72</v>
      </c>
      <c r="W10" s="430">
        <f>'15 一般-工资福利（部门预算）'!W10</f>
        <v>11.36</v>
      </c>
      <c r="X10" s="430">
        <f>'15 一般-工资福利（部门预算）'!X10</f>
        <v>0</v>
      </c>
      <c r="Y10" s="430">
        <f>'15 一般-工资福利（部门预算）'!Y10</f>
        <v>0</v>
      </c>
      <c r="Z10" s="430">
        <f>'15 一般-工资福利（部门预算）'!Z10</f>
        <v>11.36</v>
      </c>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7"/>
      <c r="AY10" s="437"/>
      <c r="AZ10" s="437"/>
      <c r="BA10" s="437"/>
      <c r="BB10" s="437"/>
      <c r="BC10" s="437"/>
      <c r="BD10" s="437"/>
      <c r="BE10" s="437"/>
      <c r="BF10" s="437"/>
      <c r="BG10" s="437"/>
      <c r="BH10" s="437"/>
      <c r="BI10" s="437"/>
      <c r="BJ10" s="437"/>
      <c r="BK10" s="437"/>
      <c r="BL10" s="437"/>
      <c r="BM10" s="437"/>
      <c r="BN10" s="437"/>
      <c r="BO10" s="437"/>
      <c r="BP10" s="437"/>
      <c r="BQ10" s="437"/>
      <c r="BR10" s="437"/>
      <c r="BS10" s="437"/>
      <c r="BT10" s="437"/>
      <c r="BU10" s="437"/>
      <c r="BV10" s="437"/>
      <c r="BW10" s="437"/>
      <c r="BX10" s="437"/>
      <c r="BY10" s="437"/>
      <c r="BZ10" s="437"/>
      <c r="CA10" s="437"/>
      <c r="CB10" s="437"/>
      <c r="CC10" s="437"/>
      <c r="CD10" s="437"/>
      <c r="CE10" s="437"/>
      <c r="CF10" s="437"/>
      <c r="CG10" s="437"/>
      <c r="CH10" s="437"/>
      <c r="CI10" s="437"/>
      <c r="CJ10" s="437"/>
      <c r="CK10" s="437"/>
      <c r="CL10" s="437"/>
      <c r="CM10" s="437"/>
      <c r="CN10" s="437"/>
      <c r="CO10" s="437"/>
      <c r="CP10" s="437"/>
      <c r="CQ10" s="437"/>
      <c r="CR10" s="437"/>
      <c r="CS10" s="437"/>
      <c r="CT10" s="437"/>
      <c r="CU10" s="437"/>
      <c r="CV10" s="437"/>
      <c r="CW10" s="437"/>
      <c r="CX10" s="437"/>
      <c r="CY10" s="437"/>
      <c r="CZ10" s="437"/>
      <c r="DA10" s="437"/>
      <c r="DB10" s="437"/>
      <c r="DC10" s="437"/>
      <c r="DD10" s="437"/>
      <c r="DE10" s="437"/>
      <c r="DF10" s="437"/>
      <c r="DG10" s="437"/>
      <c r="DH10" s="437"/>
      <c r="DI10" s="437"/>
      <c r="DJ10" s="437"/>
      <c r="DK10" s="437"/>
      <c r="DL10" s="437"/>
      <c r="DM10" s="437"/>
      <c r="DN10" s="437"/>
      <c r="DO10" s="437"/>
      <c r="DP10" s="437"/>
      <c r="DQ10" s="437"/>
      <c r="DR10" s="437"/>
      <c r="DS10" s="437"/>
      <c r="DT10" s="437"/>
      <c r="DU10" s="437"/>
      <c r="DV10" s="437"/>
      <c r="DW10" s="437"/>
      <c r="DX10" s="437"/>
      <c r="DY10" s="437"/>
      <c r="DZ10" s="437"/>
      <c r="EA10" s="437"/>
      <c r="EB10" s="437"/>
      <c r="EC10" s="437"/>
      <c r="ED10" s="437"/>
      <c r="EE10" s="437"/>
      <c r="EF10" s="437"/>
      <c r="EG10" s="437"/>
      <c r="EH10" s="437"/>
      <c r="EI10" s="437"/>
      <c r="EJ10" s="437"/>
      <c r="EK10" s="437"/>
      <c r="EL10" s="437"/>
      <c r="EM10" s="437"/>
      <c r="EN10" s="437"/>
      <c r="EO10" s="437"/>
      <c r="EP10" s="437"/>
      <c r="EQ10" s="437"/>
      <c r="ER10" s="437"/>
      <c r="ES10" s="437"/>
      <c r="ET10" s="437"/>
      <c r="EU10" s="437"/>
      <c r="EV10" s="437"/>
      <c r="EW10" s="437"/>
      <c r="EX10" s="437"/>
      <c r="EY10" s="437"/>
      <c r="EZ10" s="437"/>
      <c r="FA10" s="437"/>
      <c r="FB10" s="437"/>
      <c r="FC10" s="437"/>
      <c r="FD10" s="437"/>
      <c r="FE10" s="437"/>
      <c r="FF10" s="437"/>
      <c r="FG10" s="437"/>
      <c r="FH10" s="437"/>
      <c r="FI10" s="437"/>
      <c r="FJ10" s="437"/>
      <c r="FK10" s="437"/>
      <c r="FL10" s="437"/>
      <c r="FM10" s="437"/>
      <c r="FN10" s="437"/>
      <c r="FO10" s="437"/>
      <c r="FP10" s="437"/>
      <c r="FQ10" s="437"/>
      <c r="FR10" s="437"/>
      <c r="FS10" s="437"/>
      <c r="FT10" s="437"/>
      <c r="FU10" s="437"/>
      <c r="FV10" s="437"/>
      <c r="FW10" s="437"/>
      <c r="FX10" s="437"/>
      <c r="FY10" s="437"/>
      <c r="FZ10" s="437"/>
      <c r="GA10" s="437"/>
      <c r="GB10" s="437"/>
      <c r="GC10" s="437"/>
      <c r="GD10" s="437"/>
      <c r="GE10" s="437"/>
      <c r="GF10" s="437"/>
      <c r="GG10" s="437"/>
      <c r="GH10" s="437"/>
      <c r="GI10" s="437"/>
      <c r="GJ10" s="437"/>
      <c r="GK10" s="437"/>
      <c r="GL10" s="437"/>
      <c r="GM10" s="437"/>
      <c r="GN10" s="437"/>
      <c r="GO10" s="437"/>
      <c r="GP10" s="437"/>
      <c r="GQ10" s="437"/>
      <c r="GR10" s="437"/>
      <c r="GS10" s="437"/>
      <c r="GT10" s="437"/>
      <c r="GU10" s="437"/>
      <c r="GV10" s="437"/>
      <c r="GW10" s="437"/>
      <c r="GX10" s="437"/>
      <c r="GY10" s="437"/>
      <c r="GZ10" s="437"/>
      <c r="HA10" s="437"/>
      <c r="HB10" s="437"/>
      <c r="HC10" s="437"/>
      <c r="HD10" s="437"/>
      <c r="HE10" s="437"/>
      <c r="HF10" s="437"/>
      <c r="HG10" s="437"/>
      <c r="HH10" s="437"/>
      <c r="HI10" s="437"/>
      <c r="HJ10" s="437"/>
      <c r="HK10" s="437"/>
      <c r="HL10" s="437"/>
      <c r="HM10" s="437"/>
      <c r="HN10" s="437"/>
      <c r="HO10" s="437"/>
      <c r="HP10" s="437"/>
      <c r="HQ10" s="437"/>
      <c r="HR10" s="437"/>
      <c r="HS10" s="437"/>
      <c r="HT10" s="437"/>
      <c r="HU10" s="437"/>
      <c r="HV10" s="437"/>
      <c r="HW10" s="437"/>
      <c r="HX10" s="437"/>
      <c r="HY10" s="437"/>
      <c r="HZ10" s="437"/>
      <c r="IA10" s="437"/>
      <c r="IB10" s="437"/>
      <c r="IC10" s="437"/>
      <c r="ID10" s="437"/>
      <c r="IE10" s="437"/>
      <c r="IF10" s="437"/>
      <c r="IG10" s="437"/>
      <c r="IH10" s="437"/>
      <c r="II10" s="437"/>
      <c r="IJ10" s="437"/>
      <c r="IK10" s="437"/>
      <c r="IL10" s="437"/>
      <c r="IM10" s="437"/>
      <c r="IN10" s="437"/>
      <c r="IO10" s="437"/>
      <c r="IP10" s="437"/>
      <c r="IQ10" s="437"/>
      <c r="IR10" s="437"/>
      <c r="IS10" s="437"/>
      <c r="IT10" s="437"/>
      <c r="IU10" s="437"/>
    </row>
    <row r="11" spans="1:27" ht="22.5" customHeight="1">
      <c r="A11" s="431"/>
      <c r="B11" s="431"/>
      <c r="C11" s="431"/>
      <c r="D11" s="431"/>
      <c r="E11" s="431"/>
      <c r="F11" s="431"/>
      <c r="G11" s="431"/>
      <c r="H11" s="431"/>
      <c r="I11" s="431"/>
      <c r="J11" s="431"/>
      <c r="K11" s="431"/>
      <c r="L11" s="432"/>
      <c r="M11" s="431"/>
      <c r="N11" s="431"/>
      <c r="O11" s="431"/>
      <c r="P11" s="431"/>
      <c r="Q11" s="431"/>
      <c r="R11" s="431"/>
      <c r="S11" s="431"/>
      <c r="T11" s="431"/>
      <c r="U11" s="431"/>
      <c r="V11" s="431"/>
      <c r="W11" s="431"/>
      <c r="X11" s="431"/>
      <c r="Y11" s="431"/>
      <c r="Z11" s="431"/>
      <c r="AA11" s="431"/>
    </row>
    <row r="12" spans="1:27" ht="22.5" customHeight="1">
      <c r="A12" s="431"/>
      <c r="B12" s="431"/>
      <c r="C12" s="431"/>
      <c r="D12" s="431"/>
      <c r="E12" s="431"/>
      <c r="F12" s="431"/>
      <c r="G12" s="431"/>
      <c r="H12" s="431"/>
      <c r="I12" s="431"/>
      <c r="J12" s="431"/>
      <c r="K12" s="431"/>
      <c r="M12" s="431"/>
      <c r="N12" s="431"/>
      <c r="O12" s="431"/>
      <c r="P12" s="431"/>
      <c r="Q12" s="431"/>
      <c r="R12" s="431"/>
      <c r="S12" s="431"/>
      <c r="T12" s="431"/>
      <c r="U12" s="431"/>
      <c r="V12" s="431"/>
      <c r="W12" s="431"/>
      <c r="X12" s="431"/>
      <c r="Y12" s="431"/>
      <c r="Z12" s="431"/>
      <c r="AA12" s="431"/>
    </row>
    <row r="13" spans="1:26" ht="22.5" customHeight="1">
      <c r="A13" s="431"/>
      <c r="B13" s="431"/>
      <c r="C13" s="431"/>
      <c r="D13" s="431"/>
      <c r="E13" s="431"/>
      <c r="F13" s="431"/>
      <c r="G13" s="431"/>
      <c r="H13" s="431"/>
      <c r="I13" s="431"/>
      <c r="J13" s="431"/>
      <c r="K13" s="431"/>
      <c r="M13" s="431"/>
      <c r="N13" s="431"/>
      <c r="O13" s="431"/>
      <c r="P13" s="431"/>
      <c r="Q13" s="431"/>
      <c r="R13" s="431"/>
      <c r="S13" s="431"/>
      <c r="T13" s="431"/>
      <c r="U13" s="431"/>
      <c r="V13" s="431"/>
      <c r="W13" s="431"/>
      <c r="X13" s="431"/>
      <c r="Y13" s="431"/>
      <c r="Z13" s="431"/>
    </row>
    <row r="14" spans="1:26" ht="22.5" customHeight="1">
      <c r="A14" s="431"/>
      <c r="B14" s="431"/>
      <c r="C14" s="431"/>
      <c r="D14" s="431"/>
      <c r="E14" s="431"/>
      <c r="F14" s="431"/>
      <c r="G14" s="431"/>
      <c r="H14" s="431"/>
      <c r="I14" s="431"/>
      <c r="J14" s="431"/>
      <c r="K14" s="431"/>
      <c r="M14" s="431"/>
      <c r="N14" s="431"/>
      <c r="O14" s="431"/>
      <c r="P14" s="431"/>
      <c r="Q14" s="431"/>
      <c r="R14" s="431"/>
      <c r="S14" s="431"/>
      <c r="T14" s="431"/>
      <c r="U14" s="431"/>
      <c r="V14" s="431"/>
      <c r="W14" s="431"/>
      <c r="X14" s="431"/>
      <c r="Y14" s="431"/>
      <c r="Z14" s="431"/>
    </row>
    <row r="15" spans="1:25" ht="22.5" customHeight="1">
      <c r="A15" s="431"/>
      <c r="B15" s="431"/>
      <c r="C15" s="431"/>
      <c r="D15" s="431"/>
      <c r="E15" s="431"/>
      <c r="I15" s="431"/>
      <c r="J15" s="431"/>
      <c r="K15" s="431"/>
      <c r="M15" s="431"/>
      <c r="N15" s="431"/>
      <c r="O15" s="431"/>
      <c r="P15" s="431"/>
      <c r="Q15" s="431"/>
      <c r="R15" s="431"/>
      <c r="S15" s="431"/>
      <c r="T15" s="431"/>
      <c r="U15" s="431"/>
      <c r="V15" s="431"/>
      <c r="W15" s="431"/>
      <c r="X15" s="431"/>
      <c r="Y15" s="431"/>
    </row>
    <row r="16" spans="1:24" ht="22.5" customHeight="1">
      <c r="A16" s="431"/>
      <c r="B16" s="431"/>
      <c r="C16" s="431"/>
      <c r="D16" s="431"/>
      <c r="E16" s="431"/>
      <c r="N16" s="431"/>
      <c r="O16" s="431"/>
      <c r="P16" s="431"/>
      <c r="Q16" s="431"/>
      <c r="R16" s="431"/>
      <c r="S16" s="431"/>
      <c r="T16" s="431"/>
      <c r="U16" s="431"/>
      <c r="V16" s="431"/>
      <c r="W16" s="431"/>
      <c r="X16" s="431"/>
    </row>
    <row r="17" spans="14:23" ht="22.5" customHeight="1">
      <c r="N17" s="431"/>
      <c r="O17" s="431"/>
      <c r="P17" s="431"/>
      <c r="Q17" s="431"/>
      <c r="R17" s="431"/>
      <c r="S17" s="431"/>
      <c r="T17" s="431"/>
      <c r="U17" s="431"/>
      <c r="V17" s="431"/>
      <c r="W17" s="431"/>
    </row>
    <row r="18" spans="14:16" ht="22.5" customHeight="1">
      <c r="N18" s="431"/>
      <c r="O18" s="431"/>
      <c r="P18" s="431"/>
    </row>
    <row r="19" ht="22.5" customHeight="1"/>
  </sheetData>
  <sheetProtection formatCells="0" formatColumns="0" formatRows="0"/>
  <mergeCells count="32">
    <mergeCell ref="A2:Z2"/>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5" right="0.75" top="0.7900000000000001" bottom="0.7900000000000001" header="0.39" footer="0.39"/>
  <pageSetup fitToHeight="1" fitToWidth="1" horizontalDpi="1200" verticalDpi="1200" orientation="landscape" paperSize="9" scale="5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10"/>
  <sheetViews>
    <sheetView showGridLines="0" showZeros="0" workbookViewId="0" topLeftCell="A1">
      <selection activeCell="A3" sqref="A3:E3"/>
    </sheetView>
  </sheetViews>
  <sheetFormatPr defaultColWidth="9.00390625" defaultRowHeight="14.25"/>
  <cols>
    <col min="1" max="3" width="5.375" style="0" customWidth="1"/>
    <col min="4" max="4" width="18.00390625" style="0" customWidth="1"/>
    <col min="5" max="5" width="12.50390625" style="0" customWidth="1"/>
  </cols>
  <sheetData>
    <row r="1" ht="14.25" customHeight="1">
      <c r="M1" s="420" t="s">
        <v>150</v>
      </c>
    </row>
    <row r="2" spans="1:13" ht="33" customHeight="1">
      <c r="A2" s="414" t="s">
        <v>151</v>
      </c>
      <c r="B2" s="414"/>
      <c r="C2" s="414"/>
      <c r="D2" s="414"/>
      <c r="E2" s="414"/>
      <c r="F2" s="414"/>
      <c r="G2" s="414"/>
      <c r="H2" s="414"/>
      <c r="I2" s="414"/>
      <c r="J2" s="414"/>
      <c r="K2" s="414"/>
      <c r="L2" s="414"/>
      <c r="M2" s="414"/>
    </row>
    <row r="3" spans="1:13" ht="14.25" customHeight="1">
      <c r="A3" s="161" t="s">
        <v>2</v>
      </c>
      <c r="B3" s="161"/>
      <c r="C3" s="365"/>
      <c r="D3" s="366"/>
      <c r="E3" s="367"/>
      <c r="F3" s="30"/>
      <c r="L3" s="399" t="s">
        <v>78</v>
      </c>
      <c r="M3" s="399"/>
    </row>
    <row r="4" spans="1:13" ht="22.5" customHeight="1">
      <c r="A4" s="405" t="s">
        <v>93</v>
      </c>
      <c r="B4" s="405"/>
      <c r="C4" s="405"/>
      <c r="D4" s="75" t="s">
        <v>94</v>
      </c>
      <c r="E4" s="75" t="s">
        <v>79</v>
      </c>
      <c r="F4" s="75" t="s">
        <v>118</v>
      </c>
      <c r="G4" s="75"/>
      <c r="H4" s="75"/>
      <c r="I4" s="75"/>
      <c r="J4" s="75"/>
      <c r="K4" s="75" t="s">
        <v>122</v>
      </c>
      <c r="L4" s="75"/>
      <c r="M4" s="75"/>
    </row>
    <row r="5" spans="1:13" ht="17.25" customHeight="1">
      <c r="A5" s="75" t="s">
        <v>96</v>
      </c>
      <c r="B5" s="82" t="s">
        <v>97</v>
      </c>
      <c r="C5" s="75" t="s">
        <v>98</v>
      </c>
      <c r="D5" s="75"/>
      <c r="E5" s="75"/>
      <c r="F5" s="75" t="s">
        <v>152</v>
      </c>
      <c r="G5" s="75" t="s">
        <v>153</v>
      </c>
      <c r="H5" s="75" t="s">
        <v>131</v>
      </c>
      <c r="I5" s="75" t="s">
        <v>132</v>
      </c>
      <c r="J5" s="75" t="s">
        <v>133</v>
      </c>
      <c r="K5" s="75" t="s">
        <v>152</v>
      </c>
      <c r="L5" s="75" t="s">
        <v>106</v>
      </c>
      <c r="M5" s="75" t="s">
        <v>154</v>
      </c>
    </row>
    <row r="6" spans="1:13" ht="20.25" customHeight="1">
      <c r="A6" s="75"/>
      <c r="B6" s="82"/>
      <c r="C6" s="75"/>
      <c r="D6" s="75"/>
      <c r="E6" s="75"/>
      <c r="F6" s="75"/>
      <c r="G6" s="75"/>
      <c r="H6" s="75"/>
      <c r="I6" s="75"/>
      <c r="J6" s="75"/>
      <c r="K6" s="75"/>
      <c r="L6" s="75"/>
      <c r="M6" s="75"/>
    </row>
    <row r="7" spans="1:13" ht="20.25" customHeight="1">
      <c r="A7" s="75"/>
      <c r="B7" s="82"/>
      <c r="C7" s="75"/>
      <c r="D7" s="415" t="s">
        <v>79</v>
      </c>
      <c r="E7" s="81">
        <f aca="true" t="shared" si="0" ref="E7:J7">E8</f>
        <v>329.46000000000004</v>
      </c>
      <c r="F7" s="81">
        <f t="shared" si="0"/>
        <v>329.46000000000004</v>
      </c>
      <c r="G7" s="81">
        <f t="shared" si="0"/>
        <v>240.83999999999997</v>
      </c>
      <c r="H7" s="81">
        <f t="shared" si="0"/>
        <v>52.54</v>
      </c>
      <c r="I7" s="81">
        <f t="shared" si="0"/>
        <v>24.72</v>
      </c>
      <c r="J7" s="81">
        <f t="shared" si="0"/>
        <v>11.36</v>
      </c>
      <c r="K7" s="75"/>
      <c r="L7" s="75"/>
      <c r="M7" s="75"/>
    </row>
    <row r="8" spans="1:13" ht="22.5" customHeight="1">
      <c r="A8" s="416" t="str">
        <f>'15 一般-工资福利（部门预算）'!A8</f>
        <v>201</v>
      </c>
      <c r="B8" s="417"/>
      <c r="C8" s="418"/>
      <c r="D8" s="419" t="str">
        <f>'15 一般-工资福利（部门预算）'!D8</f>
        <v>一般公共服务支出</v>
      </c>
      <c r="E8" s="81">
        <f>E9</f>
        <v>329.46000000000004</v>
      </c>
      <c r="F8" s="81">
        <f aca="true" t="shared" si="1" ref="F8:J9">F9</f>
        <v>329.46000000000004</v>
      </c>
      <c r="G8" s="81">
        <f t="shared" si="1"/>
        <v>240.83999999999997</v>
      </c>
      <c r="H8" s="81">
        <f t="shared" si="1"/>
        <v>52.54</v>
      </c>
      <c r="I8" s="81">
        <f t="shared" si="1"/>
        <v>24.72</v>
      </c>
      <c r="J8" s="81">
        <f t="shared" si="1"/>
        <v>11.36</v>
      </c>
      <c r="K8" s="81">
        <f aca="true" t="shared" si="2" ref="K8:M9">K9</f>
        <v>0</v>
      </c>
      <c r="L8" s="81">
        <f t="shared" si="2"/>
        <v>0</v>
      </c>
      <c r="M8" s="81">
        <f t="shared" si="2"/>
        <v>0</v>
      </c>
    </row>
    <row r="9" spans="1:13" ht="22.5" customHeight="1">
      <c r="A9" s="416" t="str">
        <f>'15 一般-工资福利（部门预算）'!A9</f>
        <v>201</v>
      </c>
      <c r="B9" s="417" t="s">
        <v>155</v>
      </c>
      <c r="C9" s="418"/>
      <c r="D9" s="419" t="str">
        <f>'15 一般-工资福利（部门预算）'!D9</f>
        <v>政协事务</v>
      </c>
      <c r="E9" s="81">
        <f>E10</f>
        <v>329.46000000000004</v>
      </c>
      <c r="F9" s="81">
        <f t="shared" si="1"/>
        <v>329.46000000000004</v>
      </c>
      <c r="G9" s="81">
        <f t="shared" si="1"/>
        <v>240.83999999999997</v>
      </c>
      <c r="H9" s="81">
        <f t="shared" si="1"/>
        <v>52.54</v>
      </c>
      <c r="I9" s="81">
        <f t="shared" si="1"/>
        <v>24.72</v>
      </c>
      <c r="J9" s="81">
        <f t="shared" si="1"/>
        <v>11.36</v>
      </c>
      <c r="K9" s="81">
        <f t="shared" si="2"/>
        <v>0</v>
      </c>
      <c r="L9" s="81">
        <f t="shared" si="2"/>
        <v>0</v>
      </c>
      <c r="M9" s="81">
        <f t="shared" si="2"/>
        <v>0</v>
      </c>
    </row>
    <row r="10" spans="1:13" s="25" customFormat="1" ht="22.5" customHeight="1">
      <c r="A10" s="416" t="str">
        <f>'15 一般-工资福利（部门预算）'!A10</f>
        <v>201</v>
      </c>
      <c r="B10" s="416" t="str">
        <f>'15 一般-工资福利（部门预算）'!B10</f>
        <v>02</v>
      </c>
      <c r="C10" s="416" t="str">
        <f>'15 一般-工资福利（部门预算）'!C10</f>
        <v>01</v>
      </c>
      <c r="D10" s="419" t="str">
        <f>'15 一般-工资福利（部门预算）'!D10</f>
        <v>行政运行</v>
      </c>
      <c r="E10" s="81">
        <f>F10+K10</f>
        <v>329.46000000000004</v>
      </c>
      <c r="F10" s="81">
        <f>SUM(G10:J10)</f>
        <v>329.46000000000004</v>
      </c>
      <c r="G10" s="81">
        <f>'6 工资福利（部门预算）'!F10</f>
        <v>240.83999999999997</v>
      </c>
      <c r="H10" s="81">
        <f>'6 工资福利（部门预算）'!N10</f>
        <v>52.54</v>
      </c>
      <c r="I10" s="81">
        <f>'6 工资福利（部门预算）'!V10</f>
        <v>24.72</v>
      </c>
      <c r="J10" s="81">
        <f>'6 工资福利（部门预算）'!W10</f>
        <v>11.36</v>
      </c>
      <c r="K10" s="155">
        <v>0</v>
      </c>
      <c r="L10" s="155">
        <v>0</v>
      </c>
      <c r="M10" s="155">
        <v>0</v>
      </c>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5" right="0.75" top="0.7900000000000001" bottom="0.7900000000000001" header="0.39" footer="0.39"/>
  <pageSetup fitToHeight="1" fitToWidth="1" horizontalDpi="1200" verticalDpi="1200" orientation="landscape" paperSize="9" scale="9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19"/>
  <sheetViews>
    <sheetView showGridLines="0" showZeros="0" workbookViewId="0" topLeftCell="A1">
      <selection activeCell="N17" sqref="N17"/>
    </sheetView>
  </sheetViews>
  <sheetFormatPr defaultColWidth="6.75390625" defaultRowHeight="22.5" customHeight="1"/>
  <cols>
    <col min="1" max="3" width="3.625" style="402" customWidth="1"/>
    <col min="4" max="4" width="17.375" style="402" customWidth="1"/>
    <col min="5" max="5" width="8.125" style="402" customWidth="1"/>
    <col min="6" max="20" width="6.50390625" style="402" customWidth="1"/>
    <col min="21" max="24" width="6.875" style="402" customWidth="1"/>
    <col min="25" max="25" width="6.50390625" style="402" customWidth="1"/>
    <col min="26" max="16384" width="6.75390625" style="402" customWidth="1"/>
  </cols>
  <sheetData>
    <row r="1" spans="2:25" ht="22.5" customHeight="1">
      <c r="B1" s="403"/>
      <c r="C1" s="403"/>
      <c r="D1" s="403"/>
      <c r="E1" s="403"/>
      <c r="F1" s="403"/>
      <c r="G1" s="403"/>
      <c r="H1" s="403"/>
      <c r="I1" s="403"/>
      <c r="J1" s="403"/>
      <c r="K1" s="403"/>
      <c r="L1" s="403"/>
      <c r="M1" s="403"/>
      <c r="N1" s="403"/>
      <c r="O1" s="403"/>
      <c r="P1" s="403"/>
      <c r="Q1" s="403"/>
      <c r="S1" s="409"/>
      <c r="U1" s="409"/>
      <c r="V1" s="409"/>
      <c r="W1" s="409"/>
      <c r="X1" s="410" t="s">
        <v>156</v>
      </c>
      <c r="Y1" s="410"/>
    </row>
    <row r="2" spans="1:25" ht="22.5" customHeight="1">
      <c r="A2" s="404" t="s">
        <v>157</v>
      </c>
      <c r="B2" s="404"/>
      <c r="C2" s="404"/>
      <c r="D2" s="404"/>
      <c r="E2" s="404"/>
      <c r="F2" s="404"/>
      <c r="G2" s="404"/>
      <c r="H2" s="404"/>
      <c r="I2" s="404"/>
      <c r="J2" s="404"/>
      <c r="K2" s="404"/>
      <c r="L2" s="404"/>
      <c r="M2" s="404"/>
      <c r="N2" s="404"/>
      <c r="O2" s="404"/>
      <c r="P2" s="404"/>
      <c r="Q2" s="404"/>
      <c r="R2" s="404"/>
      <c r="S2" s="404"/>
      <c r="T2" s="404"/>
      <c r="U2" s="404"/>
      <c r="V2" s="404"/>
      <c r="W2" s="404"/>
      <c r="X2" s="404"/>
      <c r="Y2" s="404"/>
    </row>
    <row r="3" spans="1:25" ht="22.5" customHeight="1">
      <c r="A3" s="161" t="s">
        <v>2</v>
      </c>
      <c r="B3" s="161"/>
      <c r="C3" s="365"/>
      <c r="D3" s="366"/>
      <c r="E3" s="367"/>
      <c r="F3" s="394"/>
      <c r="G3" s="394"/>
      <c r="H3" s="394"/>
      <c r="I3" s="394"/>
      <c r="J3" s="394"/>
      <c r="K3" s="394"/>
      <c r="L3" s="394"/>
      <c r="M3" s="394"/>
      <c r="N3" s="394"/>
      <c r="O3" s="394"/>
      <c r="P3" s="394"/>
      <c r="Q3" s="394"/>
      <c r="U3" s="411"/>
      <c r="V3" s="411"/>
      <c r="W3" s="411"/>
      <c r="X3" s="412" t="s">
        <v>3</v>
      </c>
      <c r="Y3" s="412"/>
    </row>
    <row r="4" spans="1:25" ht="22.5" customHeight="1">
      <c r="A4" s="405" t="s">
        <v>93</v>
      </c>
      <c r="B4" s="405"/>
      <c r="C4" s="405"/>
      <c r="D4" s="406" t="s">
        <v>94</v>
      </c>
      <c r="E4" s="406" t="s">
        <v>158</v>
      </c>
      <c r="F4" s="406" t="s">
        <v>159</v>
      </c>
      <c r="G4" s="406" t="s">
        <v>160</v>
      </c>
      <c r="H4" s="406" t="s">
        <v>161</v>
      </c>
      <c r="I4" s="406" t="s">
        <v>162</v>
      </c>
      <c r="J4" s="406" t="s">
        <v>163</v>
      </c>
      <c r="K4" s="406" t="s">
        <v>164</v>
      </c>
      <c r="L4" s="406" t="s">
        <v>165</v>
      </c>
      <c r="M4" s="406" t="s">
        <v>166</v>
      </c>
      <c r="N4" s="406" t="s">
        <v>167</v>
      </c>
      <c r="O4" s="406" t="s">
        <v>168</v>
      </c>
      <c r="P4" s="406" t="s">
        <v>169</v>
      </c>
      <c r="Q4" s="406" t="s">
        <v>170</v>
      </c>
      <c r="R4" s="406" t="s">
        <v>171</v>
      </c>
      <c r="S4" s="406" t="s">
        <v>172</v>
      </c>
      <c r="T4" s="406" t="s">
        <v>173</v>
      </c>
      <c r="U4" s="406" t="s">
        <v>174</v>
      </c>
      <c r="V4" s="406" t="s">
        <v>175</v>
      </c>
      <c r="W4" s="406" t="s">
        <v>176</v>
      </c>
      <c r="X4" s="406" t="s">
        <v>177</v>
      </c>
      <c r="Y4" s="413" t="s">
        <v>178</v>
      </c>
    </row>
    <row r="5" spans="1:25" ht="13.5" customHeight="1">
      <c r="A5" s="406" t="s">
        <v>96</v>
      </c>
      <c r="B5" s="406" t="s">
        <v>97</v>
      </c>
      <c r="C5" s="406" t="s">
        <v>98</v>
      </c>
      <c r="D5" s="406"/>
      <c r="E5" s="406"/>
      <c r="F5" s="406"/>
      <c r="G5" s="406"/>
      <c r="H5" s="406"/>
      <c r="I5" s="406"/>
      <c r="J5" s="406"/>
      <c r="K5" s="406"/>
      <c r="L5" s="406"/>
      <c r="M5" s="406"/>
      <c r="N5" s="406"/>
      <c r="O5" s="406"/>
      <c r="P5" s="406"/>
      <c r="Q5" s="406"/>
      <c r="R5" s="406"/>
      <c r="S5" s="406"/>
      <c r="T5" s="406"/>
      <c r="U5" s="406"/>
      <c r="V5" s="406"/>
      <c r="W5" s="406"/>
      <c r="X5" s="406"/>
      <c r="Y5" s="413"/>
    </row>
    <row r="6" spans="1:25" ht="13.5" customHeight="1">
      <c r="A6" s="406"/>
      <c r="B6" s="406"/>
      <c r="C6" s="406"/>
      <c r="D6" s="406"/>
      <c r="E6" s="406"/>
      <c r="F6" s="406"/>
      <c r="G6" s="406"/>
      <c r="H6" s="406"/>
      <c r="I6" s="406"/>
      <c r="J6" s="406"/>
      <c r="K6" s="406"/>
      <c r="L6" s="406"/>
      <c r="M6" s="406"/>
      <c r="N6" s="406"/>
      <c r="O6" s="406"/>
      <c r="P6" s="406"/>
      <c r="Q6" s="406"/>
      <c r="R6" s="406"/>
      <c r="S6" s="406"/>
      <c r="T6" s="406"/>
      <c r="U6" s="406"/>
      <c r="V6" s="406"/>
      <c r="W6" s="406"/>
      <c r="X6" s="406"/>
      <c r="Y6" s="413"/>
    </row>
    <row r="7" spans="1:25" ht="13.5" customHeight="1">
      <c r="A7" s="406"/>
      <c r="B7" s="406"/>
      <c r="C7" s="406"/>
      <c r="D7" s="406" t="s">
        <v>79</v>
      </c>
      <c r="E7" s="407">
        <f aca="true" t="shared" si="0" ref="E7:V7">E8</f>
        <v>62.68</v>
      </c>
      <c r="F7" s="407">
        <f t="shared" si="0"/>
        <v>4.35</v>
      </c>
      <c r="G7" s="407">
        <f t="shared" si="0"/>
        <v>1.16</v>
      </c>
      <c r="H7" s="407">
        <f t="shared" si="0"/>
        <v>0.44</v>
      </c>
      <c r="I7" s="407">
        <f t="shared" si="0"/>
        <v>2.9</v>
      </c>
      <c r="J7" s="407">
        <f>J8</f>
        <v>7.23</v>
      </c>
      <c r="K7" s="407">
        <f t="shared" si="0"/>
        <v>3.19</v>
      </c>
      <c r="L7" s="407">
        <f t="shared" si="0"/>
        <v>6.96</v>
      </c>
      <c r="M7" s="407">
        <f t="shared" si="0"/>
        <v>0</v>
      </c>
      <c r="N7" s="407">
        <f t="shared" si="0"/>
        <v>0.87</v>
      </c>
      <c r="O7" s="407">
        <f t="shared" si="0"/>
        <v>0</v>
      </c>
      <c r="P7" s="407">
        <f t="shared" si="0"/>
        <v>3.48</v>
      </c>
      <c r="Q7" s="407">
        <f t="shared" si="0"/>
        <v>3.5</v>
      </c>
      <c r="R7" s="407">
        <f t="shared" si="0"/>
        <v>0</v>
      </c>
      <c r="S7" s="407">
        <f t="shared" si="0"/>
        <v>0</v>
      </c>
      <c r="T7" s="407">
        <f t="shared" si="0"/>
        <v>0</v>
      </c>
      <c r="U7" s="407">
        <f t="shared" si="0"/>
        <v>25.12</v>
      </c>
      <c r="V7" s="407">
        <f t="shared" si="0"/>
        <v>0.5</v>
      </c>
      <c r="W7" s="406"/>
      <c r="X7" s="406"/>
      <c r="Y7" s="407">
        <f>Y8</f>
        <v>2.98</v>
      </c>
    </row>
    <row r="8" spans="1:25" ht="22.5" customHeight="1">
      <c r="A8" s="408" t="str">
        <f>'15 一般-工资福利（部门预算）'!A8</f>
        <v>201</v>
      </c>
      <c r="B8" s="408"/>
      <c r="C8" s="408"/>
      <c r="D8" s="408" t="str">
        <f>'15 一般-工资福利（部门预算）'!D8</f>
        <v>一般公共服务支出</v>
      </c>
      <c r="E8" s="407">
        <f>E9</f>
        <v>62.68</v>
      </c>
      <c r="F8" s="407">
        <f aca="true" t="shared" si="1" ref="F8:Y8">F9</f>
        <v>4.35</v>
      </c>
      <c r="G8" s="407">
        <f t="shared" si="1"/>
        <v>1.16</v>
      </c>
      <c r="H8" s="407">
        <f t="shared" si="1"/>
        <v>0.44</v>
      </c>
      <c r="I8" s="407">
        <f t="shared" si="1"/>
        <v>2.9</v>
      </c>
      <c r="J8" s="407">
        <f t="shared" si="1"/>
        <v>7.23</v>
      </c>
      <c r="K8" s="407">
        <f t="shared" si="1"/>
        <v>3.19</v>
      </c>
      <c r="L8" s="407">
        <f t="shared" si="1"/>
        <v>6.96</v>
      </c>
      <c r="M8" s="407">
        <f t="shared" si="1"/>
        <v>0</v>
      </c>
      <c r="N8" s="407">
        <f t="shared" si="1"/>
        <v>0.87</v>
      </c>
      <c r="O8" s="407">
        <f t="shared" si="1"/>
        <v>0</v>
      </c>
      <c r="P8" s="407">
        <f t="shared" si="1"/>
        <v>3.48</v>
      </c>
      <c r="Q8" s="407">
        <f t="shared" si="1"/>
        <v>3.5</v>
      </c>
      <c r="R8" s="407">
        <f t="shared" si="1"/>
        <v>0</v>
      </c>
      <c r="S8" s="407">
        <f t="shared" si="1"/>
        <v>0</v>
      </c>
      <c r="T8" s="407">
        <f t="shared" si="1"/>
        <v>0</v>
      </c>
      <c r="U8" s="407">
        <f t="shared" si="1"/>
        <v>25.12</v>
      </c>
      <c r="V8" s="407">
        <f t="shared" si="1"/>
        <v>0.5</v>
      </c>
      <c r="W8" s="407">
        <f t="shared" si="1"/>
        <v>0</v>
      </c>
      <c r="X8" s="407">
        <f t="shared" si="1"/>
        <v>0</v>
      </c>
      <c r="Y8" s="407">
        <f t="shared" si="1"/>
        <v>2.98</v>
      </c>
    </row>
    <row r="9" spans="1:25" ht="22.5" customHeight="1">
      <c r="A9" s="408" t="str">
        <f>'15 一般-工资福利（部门预算）'!A9</f>
        <v>201</v>
      </c>
      <c r="B9" s="408" t="str">
        <f>'15 一般-工资福利（部门预算）'!B9</f>
        <v>02</v>
      </c>
      <c r="C9" s="408"/>
      <c r="D9" s="408" t="str">
        <f>'15 一般-工资福利（部门预算）'!D9</f>
        <v>政协事务</v>
      </c>
      <c r="E9" s="407">
        <f>E10+E11</f>
        <v>62.68</v>
      </c>
      <c r="F9" s="407">
        <f aca="true" t="shared" si="2" ref="F9:Y9">F10+F11</f>
        <v>4.35</v>
      </c>
      <c r="G9" s="407">
        <f t="shared" si="2"/>
        <v>1.16</v>
      </c>
      <c r="H9" s="407">
        <f t="shared" si="2"/>
        <v>0.44</v>
      </c>
      <c r="I9" s="407">
        <f t="shared" si="2"/>
        <v>2.9</v>
      </c>
      <c r="J9" s="407">
        <f t="shared" si="2"/>
        <v>7.23</v>
      </c>
      <c r="K9" s="407">
        <f t="shared" si="2"/>
        <v>3.19</v>
      </c>
      <c r="L9" s="407">
        <f t="shared" si="2"/>
        <v>6.96</v>
      </c>
      <c r="M9" s="407">
        <f t="shared" si="2"/>
        <v>0</v>
      </c>
      <c r="N9" s="407">
        <f t="shared" si="2"/>
        <v>0.87</v>
      </c>
      <c r="O9" s="407">
        <f t="shared" si="2"/>
        <v>0</v>
      </c>
      <c r="P9" s="407">
        <f t="shared" si="2"/>
        <v>3.48</v>
      </c>
      <c r="Q9" s="407">
        <f t="shared" si="2"/>
        <v>3.5</v>
      </c>
      <c r="R9" s="407">
        <f t="shared" si="2"/>
        <v>0</v>
      </c>
      <c r="S9" s="407">
        <f t="shared" si="2"/>
        <v>0</v>
      </c>
      <c r="T9" s="407">
        <f t="shared" si="2"/>
        <v>0</v>
      </c>
      <c r="U9" s="407">
        <f t="shared" si="2"/>
        <v>25.12</v>
      </c>
      <c r="V9" s="407">
        <f t="shared" si="2"/>
        <v>0.5</v>
      </c>
      <c r="W9" s="407">
        <f t="shared" si="2"/>
        <v>0</v>
      </c>
      <c r="X9" s="407">
        <f t="shared" si="2"/>
        <v>0</v>
      </c>
      <c r="Y9" s="407">
        <f t="shared" si="2"/>
        <v>2.98</v>
      </c>
    </row>
    <row r="10" spans="1:25" s="401" customFormat="1" ht="22.5" customHeight="1">
      <c r="A10" s="408" t="str">
        <f>'15 一般-工资福利（部门预算）'!A10</f>
        <v>201</v>
      </c>
      <c r="B10" s="408" t="str">
        <f>'15 一般-工资福利（部门预算）'!B10</f>
        <v>02</v>
      </c>
      <c r="C10" s="408" t="str">
        <f>'15 一般-工资福利（部门预算）'!C10</f>
        <v>01</v>
      </c>
      <c r="D10" s="408" t="str">
        <f>'15 一般-工资福利（部门预算）'!D10</f>
        <v>行政运行</v>
      </c>
      <c r="E10" s="407">
        <f>'17一般-商品和服务（部门预算）'!E10</f>
        <v>62.68</v>
      </c>
      <c r="F10" s="407">
        <f>'17一般-商品和服务（部门预算）'!F10</f>
        <v>4.35</v>
      </c>
      <c r="G10" s="407">
        <f>'17一般-商品和服务（部门预算）'!G10</f>
        <v>1.16</v>
      </c>
      <c r="H10" s="407">
        <f>'17一般-商品和服务（部门预算）'!H10</f>
        <v>0.44</v>
      </c>
      <c r="I10" s="407">
        <f>'17一般-商品和服务（部门预算）'!I10</f>
        <v>2.9</v>
      </c>
      <c r="J10" s="407">
        <v>7.23</v>
      </c>
      <c r="K10" s="407">
        <f>'17一般-商品和服务（部门预算）'!K10</f>
        <v>3.19</v>
      </c>
      <c r="L10" s="407">
        <f>'17一般-商品和服务（部门预算）'!L10</f>
        <v>6.96</v>
      </c>
      <c r="M10" s="407">
        <f>'17一般-商品和服务（部门预算）'!M10</f>
        <v>0</v>
      </c>
      <c r="N10" s="407">
        <f>'17一般-商品和服务（部门预算）'!N10</f>
        <v>0.87</v>
      </c>
      <c r="O10" s="407">
        <f>'17一般-商品和服务（部门预算）'!O10</f>
        <v>0</v>
      </c>
      <c r="P10" s="407">
        <f>'17一般-商品和服务（部门预算）'!P10</f>
        <v>3.48</v>
      </c>
      <c r="Q10" s="407">
        <v>3.5</v>
      </c>
      <c r="R10" s="407">
        <f>'17一般-商品和服务（部门预算）'!R10</f>
        <v>0</v>
      </c>
      <c r="S10" s="407">
        <f>'17一般-商品和服务（部门预算）'!S10</f>
        <v>0</v>
      </c>
      <c r="T10" s="407">
        <f>'17一般-商品和服务（部门预算）'!T10</f>
        <v>0</v>
      </c>
      <c r="U10" s="407">
        <f>'17一般-商品和服务（部门预算）'!U10</f>
        <v>25.12</v>
      </c>
      <c r="V10" s="407">
        <f>'17一般-商品和服务（部门预算）'!V10</f>
        <v>0.5</v>
      </c>
      <c r="W10" s="407">
        <f>'17一般-商品和服务（部门预算）'!W10</f>
        <v>0</v>
      </c>
      <c r="X10" s="407">
        <f>'17一般-商品和服务（部门预算）'!X10</f>
        <v>0</v>
      </c>
      <c r="Y10" s="407">
        <f>'17一般-商品和服务（部门预算）'!Y10</f>
        <v>2.98</v>
      </c>
    </row>
    <row r="11" spans="1:25" ht="22.5" customHeight="1">
      <c r="A11" s="286"/>
      <c r="B11" s="286"/>
      <c r="C11" s="286"/>
      <c r="D11" s="286"/>
      <c r="E11" s="284"/>
      <c r="F11" s="287"/>
      <c r="G11" s="287"/>
      <c r="H11" s="287"/>
      <c r="I11" s="287"/>
      <c r="J11" s="287"/>
      <c r="K11" s="287"/>
      <c r="L11" s="287"/>
      <c r="M11" s="287"/>
      <c r="N11" s="287"/>
      <c r="O11" s="287"/>
      <c r="P11" s="287"/>
      <c r="Q11" s="287"/>
      <c r="R11" s="287"/>
      <c r="S11" s="287"/>
      <c r="T11" s="287"/>
      <c r="U11" s="287"/>
      <c r="V11" s="287"/>
      <c r="W11" s="287"/>
      <c r="X11" s="287"/>
      <c r="Y11" s="287"/>
    </row>
    <row r="12" spans="1:26" ht="22.5" customHeight="1">
      <c r="A12" s="401"/>
      <c r="B12" s="401"/>
      <c r="C12" s="401"/>
      <c r="D12" s="401"/>
      <c r="E12" s="401"/>
      <c r="F12" s="401"/>
      <c r="G12" s="401"/>
      <c r="H12" s="401"/>
      <c r="I12" s="401"/>
      <c r="J12" s="401"/>
      <c r="K12" s="401"/>
      <c r="L12" s="401"/>
      <c r="M12" s="401"/>
      <c r="O12" s="401"/>
      <c r="P12" s="401"/>
      <c r="Q12" s="401"/>
      <c r="R12" s="401"/>
      <c r="S12" s="401"/>
      <c r="T12" s="401"/>
      <c r="U12" s="401"/>
      <c r="V12" s="401"/>
      <c r="W12" s="401"/>
      <c r="X12" s="401"/>
      <c r="Y12" s="401"/>
      <c r="Z12" s="401"/>
    </row>
    <row r="13" spans="3:26" ht="22.5" customHeight="1">
      <c r="C13" s="401"/>
      <c r="D13" s="401"/>
      <c r="E13" s="401"/>
      <c r="F13" s="401"/>
      <c r="H13" s="401"/>
      <c r="I13" s="401"/>
      <c r="J13" s="401"/>
      <c r="K13" s="401"/>
      <c r="L13" s="401"/>
      <c r="M13" s="401"/>
      <c r="O13" s="401"/>
      <c r="P13" s="401"/>
      <c r="Q13" s="401"/>
      <c r="R13" s="401"/>
      <c r="S13" s="401"/>
      <c r="T13" s="401"/>
      <c r="U13" s="401"/>
      <c r="V13" s="401"/>
      <c r="W13" s="401"/>
      <c r="X13" s="401"/>
      <c r="Y13" s="401"/>
      <c r="Z13" s="401"/>
    </row>
    <row r="14" spans="1:25" ht="22.5" customHeight="1">
      <c r="A14" s="401"/>
      <c r="C14" s="401"/>
      <c r="D14" s="401"/>
      <c r="E14" s="401"/>
      <c r="I14" s="401"/>
      <c r="J14" s="401"/>
      <c r="K14" s="401"/>
      <c r="L14" s="401"/>
      <c r="O14" s="401"/>
      <c r="P14" s="401"/>
      <c r="Q14" s="401"/>
      <c r="R14" s="401"/>
      <c r="S14" s="401"/>
      <c r="Y14" s="401"/>
    </row>
    <row r="15" spans="1:25" ht="22.5" customHeight="1">
      <c r="A15" s="401"/>
      <c r="B15" s="401"/>
      <c r="D15" s="401"/>
      <c r="J15" s="401"/>
      <c r="K15" s="401"/>
      <c r="L15" s="401"/>
      <c r="O15" s="401"/>
      <c r="P15" s="401"/>
      <c r="Q15" s="401"/>
      <c r="R15" s="401"/>
      <c r="S15" s="401"/>
      <c r="Y15" s="401"/>
    </row>
    <row r="16" spans="2:25" ht="22.5" customHeight="1">
      <c r="B16" s="401"/>
      <c r="C16" s="401"/>
      <c r="D16" s="401"/>
      <c r="J16" s="401"/>
      <c r="K16" s="401"/>
      <c r="L16" s="401"/>
      <c r="O16" s="401"/>
      <c r="P16" s="401"/>
      <c r="Q16" s="401"/>
      <c r="R16" s="401"/>
      <c r="Y16" s="401"/>
    </row>
    <row r="17" spans="10:18" ht="22.5" customHeight="1">
      <c r="J17" s="401"/>
      <c r="K17" s="401"/>
      <c r="L17" s="401"/>
      <c r="R17" s="401"/>
    </row>
    <row r="18" spans="10:12" ht="22.5" customHeight="1">
      <c r="J18" s="401"/>
      <c r="K18" s="401"/>
      <c r="L18" s="401"/>
    </row>
    <row r="19" spans="1:26" ht="22.5" customHeight="1">
      <c r="A19"/>
      <c r="B19"/>
      <c r="C19"/>
      <c r="D19"/>
      <c r="E19"/>
      <c r="F19"/>
      <c r="G19"/>
      <c r="H19"/>
      <c r="I19"/>
      <c r="J19" s="401"/>
      <c r="K19"/>
      <c r="L19"/>
      <c r="M19"/>
      <c r="N19"/>
      <c r="O19"/>
      <c r="P19"/>
      <c r="Q19"/>
      <c r="R19"/>
      <c r="S19"/>
      <c r="T19"/>
      <c r="U19"/>
      <c r="V19"/>
      <c r="W19"/>
      <c r="X19"/>
      <c r="Y19"/>
      <c r="Z19"/>
    </row>
  </sheetData>
  <sheetProtection formatCells="0" formatColumns="0" formatRows="0"/>
  <mergeCells count="29">
    <mergeCell ref="X1:Y1"/>
    <mergeCell ref="A2:Y2"/>
    <mergeCell ref="X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5" right="0.75" top="0.7900000000000001" bottom="0.7900000000000001" header="0.39" footer="0.39"/>
  <pageSetup fitToHeight="1" fitToWidth="1" horizontalDpi="1200" verticalDpi="1200" orientation="landscape" paperSize="9" scale="68"/>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tabColor theme="0"/>
    <pageSetUpPr fitToPage="1"/>
  </sheetPr>
  <dimension ref="A1:S12"/>
  <sheetViews>
    <sheetView showGridLines="0" showZeros="0" workbookViewId="0" topLeftCell="A1">
      <selection activeCell="H18" sqref="H18"/>
    </sheetView>
  </sheetViews>
  <sheetFormatPr defaultColWidth="9.00390625" defaultRowHeight="14.25"/>
  <cols>
    <col min="1" max="3" width="5.75390625" style="0" customWidth="1"/>
    <col min="4" max="4" width="17.50390625" style="0" customWidth="1"/>
    <col min="5" max="5" width="12.75390625" style="0" customWidth="1"/>
    <col min="6" max="6" width="10.625" style="0" customWidth="1"/>
    <col min="17" max="17" width="11.50390625" style="0" customWidth="1"/>
  </cols>
  <sheetData>
    <row r="1" ht="14.25" customHeight="1">
      <c r="S1" t="s">
        <v>179</v>
      </c>
    </row>
    <row r="2" spans="1:19" ht="33.75" customHeight="1">
      <c r="A2" s="153" t="s">
        <v>180</v>
      </c>
      <c r="B2" s="153"/>
      <c r="C2" s="153"/>
      <c r="D2" s="153"/>
      <c r="E2" s="153"/>
      <c r="F2" s="153"/>
      <c r="G2" s="153"/>
      <c r="H2" s="153"/>
      <c r="I2" s="153"/>
      <c r="J2" s="153"/>
      <c r="K2" s="153"/>
      <c r="L2" s="153"/>
      <c r="M2" s="153"/>
      <c r="N2" s="153"/>
      <c r="O2" s="153"/>
      <c r="P2" s="153"/>
      <c r="Q2" s="153"/>
      <c r="R2" s="153"/>
      <c r="S2" s="153"/>
    </row>
    <row r="3" spans="1:19" ht="14.25" customHeight="1">
      <c r="A3" s="161" t="s">
        <v>2</v>
      </c>
      <c r="B3" s="161"/>
      <c r="C3" s="365"/>
      <c r="D3" s="366"/>
      <c r="E3" s="367"/>
      <c r="F3" s="394"/>
      <c r="G3" s="394"/>
      <c r="R3" s="399" t="s">
        <v>78</v>
      </c>
      <c r="S3" s="399"/>
    </row>
    <row r="4" spans="1:19" ht="22.5" customHeight="1">
      <c r="A4" s="154" t="s">
        <v>93</v>
      </c>
      <c r="B4" s="154"/>
      <c r="C4" s="154"/>
      <c r="D4" s="75" t="s">
        <v>94</v>
      </c>
      <c r="E4" s="74" t="s">
        <v>158</v>
      </c>
      <c r="F4" s="75" t="s">
        <v>119</v>
      </c>
      <c r="G4" s="75"/>
      <c r="H4" s="75"/>
      <c r="I4" s="75"/>
      <c r="J4" s="75"/>
      <c r="K4" s="75"/>
      <c r="L4" s="75"/>
      <c r="M4" s="75"/>
      <c r="N4" s="75"/>
      <c r="O4" s="75"/>
      <c r="P4" s="75"/>
      <c r="Q4" s="75" t="s">
        <v>122</v>
      </c>
      <c r="R4" s="75"/>
      <c r="S4" s="75"/>
    </row>
    <row r="5" spans="1:19" ht="14.25" customHeight="1">
      <c r="A5" s="154"/>
      <c r="B5" s="154"/>
      <c r="C5" s="154"/>
      <c r="D5" s="75"/>
      <c r="E5" s="76"/>
      <c r="F5" s="75" t="s">
        <v>88</v>
      </c>
      <c r="G5" s="75" t="s">
        <v>181</v>
      </c>
      <c r="H5" s="75" t="s">
        <v>168</v>
      </c>
      <c r="I5" s="75" t="s">
        <v>169</v>
      </c>
      <c r="J5" s="75" t="s">
        <v>182</v>
      </c>
      <c r="K5" s="75" t="s">
        <v>183</v>
      </c>
      <c r="L5" s="75" t="s">
        <v>170</v>
      </c>
      <c r="M5" s="75" t="s">
        <v>184</v>
      </c>
      <c r="N5" s="75" t="s">
        <v>173</v>
      </c>
      <c r="O5" s="75" t="s">
        <v>185</v>
      </c>
      <c r="P5" s="75" t="s">
        <v>186</v>
      </c>
      <c r="Q5" s="75" t="s">
        <v>88</v>
      </c>
      <c r="R5" s="75" t="s">
        <v>187</v>
      </c>
      <c r="S5" s="75" t="s">
        <v>154</v>
      </c>
    </row>
    <row r="6" spans="1:19" ht="42.75" customHeight="1">
      <c r="A6" s="75" t="s">
        <v>96</v>
      </c>
      <c r="B6" s="75" t="s">
        <v>97</v>
      </c>
      <c r="C6" s="75" t="s">
        <v>98</v>
      </c>
      <c r="D6" s="75"/>
      <c r="E6" s="77"/>
      <c r="F6" s="75"/>
      <c r="G6" s="75"/>
      <c r="H6" s="75"/>
      <c r="I6" s="75"/>
      <c r="J6" s="75"/>
      <c r="K6" s="75"/>
      <c r="L6" s="75"/>
      <c r="M6" s="75"/>
      <c r="N6" s="75"/>
      <c r="O6" s="75"/>
      <c r="P6" s="75"/>
      <c r="Q6" s="75"/>
      <c r="R6" s="75"/>
      <c r="S6" s="75"/>
    </row>
    <row r="7" spans="1:19" ht="42.75" customHeight="1">
      <c r="A7" s="75"/>
      <c r="B7" s="75"/>
      <c r="C7" s="75"/>
      <c r="D7" s="75" t="s">
        <v>79</v>
      </c>
      <c r="E7" s="79">
        <f aca="true" t="shared" si="0" ref="E7:P7">E8</f>
        <v>62.68</v>
      </c>
      <c r="F7" s="79">
        <f t="shared" si="0"/>
        <v>62.68</v>
      </c>
      <c r="G7" s="79">
        <f t="shared" si="0"/>
        <v>51.85</v>
      </c>
      <c r="H7" s="79">
        <f t="shared" si="0"/>
        <v>0</v>
      </c>
      <c r="I7" s="79">
        <f t="shared" si="0"/>
        <v>3.48</v>
      </c>
      <c r="J7" s="79">
        <f t="shared" si="0"/>
        <v>0</v>
      </c>
      <c r="K7" s="79">
        <f t="shared" si="0"/>
        <v>0</v>
      </c>
      <c r="L7" s="79">
        <f t="shared" si="0"/>
        <v>3.5</v>
      </c>
      <c r="M7" s="79">
        <f t="shared" si="0"/>
        <v>0</v>
      </c>
      <c r="N7" s="79">
        <f t="shared" si="0"/>
        <v>0</v>
      </c>
      <c r="O7" s="79">
        <f t="shared" si="0"/>
        <v>0.87</v>
      </c>
      <c r="P7" s="79">
        <f t="shared" si="0"/>
        <v>2.98</v>
      </c>
      <c r="Q7" s="78"/>
      <c r="R7" s="78"/>
      <c r="S7" s="78"/>
    </row>
    <row r="8" spans="1:19" ht="22.5" customHeight="1">
      <c r="A8" s="395" t="str">
        <f>'15 一般-工资福利（部门预算）'!A8</f>
        <v>201</v>
      </c>
      <c r="B8" s="395"/>
      <c r="C8" s="395"/>
      <c r="D8" s="395" t="str">
        <f>'15 一般-工资福利（部门预算）'!D8</f>
        <v>一般公共服务支出</v>
      </c>
      <c r="E8" s="79">
        <f>E9</f>
        <v>62.68</v>
      </c>
      <c r="F8" s="79">
        <f aca="true" t="shared" si="1" ref="F8:S8">F9</f>
        <v>62.68</v>
      </c>
      <c r="G8" s="79">
        <f t="shared" si="1"/>
        <v>51.85</v>
      </c>
      <c r="H8" s="79">
        <f t="shared" si="1"/>
        <v>0</v>
      </c>
      <c r="I8" s="79">
        <f t="shared" si="1"/>
        <v>3.48</v>
      </c>
      <c r="J8" s="79">
        <f t="shared" si="1"/>
        <v>0</v>
      </c>
      <c r="K8" s="79">
        <f t="shared" si="1"/>
        <v>0</v>
      </c>
      <c r="L8" s="79">
        <f t="shared" si="1"/>
        <v>3.5</v>
      </c>
      <c r="M8" s="79">
        <f t="shared" si="1"/>
        <v>0</v>
      </c>
      <c r="N8" s="79">
        <f t="shared" si="1"/>
        <v>0</v>
      </c>
      <c r="O8" s="79">
        <f t="shared" si="1"/>
        <v>0.87</v>
      </c>
      <c r="P8" s="79">
        <f t="shared" si="1"/>
        <v>2.98</v>
      </c>
      <c r="Q8" s="400">
        <f t="shared" si="1"/>
        <v>0</v>
      </c>
      <c r="R8" s="400">
        <f t="shared" si="1"/>
        <v>0</v>
      </c>
      <c r="S8" s="400">
        <f t="shared" si="1"/>
        <v>0</v>
      </c>
    </row>
    <row r="9" spans="1:19" ht="22.5" customHeight="1">
      <c r="A9" s="395" t="str">
        <f>'15 一般-工资福利（部门预算）'!A9</f>
        <v>201</v>
      </c>
      <c r="B9" s="395" t="str">
        <f>'15 一般-工资福利（部门预算）'!B9</f>
        <v>02</v>
      </c>
      <c r="C9" s="395"/>
      <c r="D9" s="395" t="str">
        <f>'15 一般-工资福利（部门预算）'!D9</f>
        <v>政协事务</v>
      </c>
      <c r="E9" s="79">
        <f>E10+E11</f>
        <v>62.68</v>
      </c>
      <c r="F9" s="79">
        <f aca="true" t="shared" si="2" ref="F9:S9">F10+F11</f>
        <v>62.68</v>
      </c>
      <c r="G9" s="79">
        <f t="shared" si="2"/>
        <v>51.85</v>
      </c>
      <c r="H9" s="79">
        <f t="shared" si="2"/>
        <v>0</v>
      </c>
      <c r="I9" s="79">
        <f t="shared" si="2"/>
        <v>3.48</v>
      </c>
      <c r="J9" s="397">
        <f t="shared" si="2"/>
        <v>0</v>
      </c>
      <c r="K9" s="79">
        <f t="shared" si="2"/>
        <v>0</v>
      </c>
      <c r="L9" s="79">
        <f t="shared" si="2"/>
        <v>3.5</v>
      </c>
      <c r="M9" s="79">
        <f t="shared" si="2"/>
        <v>0</v>
      </c>
      <c r="N9" s="79">
        <f t="shared" si="2"/>
        <v>0</v>
      </c>
      <c r="O9" s="79">
        <f t="shared" si="2"/>
        <v>0.87</v>
      </c>
      <c r="P9" s="79">
        <f t="shared" si="2"/>
        <v>2.98</v>
      </c>
      <c r="Q9" s="400">
        <f t="shared" si="2"/>
        <v>0</v>
      </c>
      <c r="R9" s="400">
        <f t="shared" si="2"/>
        <v>0</v>
      </c>
      <c r="S9" s="400">
        <f t="shared" si="2"/>
        <v>0</v>
      </c>
    </row>
    <row r="10" spans="1:19" s="25" customFormat="1" ht="22.5" customHeight="1">
      <c r="A10" s="395" t="str">
        <f>'15 一般-工资福利（部门预算）'!A10</f>
        <v>201</v>
      </c>
      <c r="B10" s="395" t="str">
        <f>'15 一般-工资福利（部门预算）'!B10</f>
        <v>02</v>
      </c>
      <c r="C10" s="395" t="str">
        <f>'15 一般-工资福利（部门预算）'!C10</f>
        <v>01</v>
      </c>
      <c r="D10" s="395" t="str">
        <f>'15 一般-工资福利（部门预算）'!D10</f>
        <v>行政运行</v>
      </c>
      <c r="E10" s="81">
        <f>'18 一般-商品服务(政府预算)'!E10</f>
        <v>62.68</v>
      </c>
      <c r="F10" s="81">
        <f>'18 一般-商品服务(政府预算)'!F10</f>
        <v>62.68</v>
      </c>
      <c r="G10" s="81">
        <v>51.85</v>
      </c>
      <c r="H10" s="81">
        <f>'18 一般-商品服务(政府预算)'!H10</f>
        <v>0</v>
      </c>
      <c r="I10" s="81">
        <f>'18 一般-商品服务(政府预算)'!I10</f>
        <v>3.48</v>
      </c>
      <c r="J10" s="81">
        <f>'18 一般-商品服务(政府预算)'!J10</f>
        <v>0</v>
      </c>
      <c r="K10" s="81">
        <f>'18 一般-商品服务(政府预算)'!K10</f>
        <v>0</v>
      </c>
      <c r="L10" s="81">
        <v>3.5</v>
      </c>
      <c r="M10" s="81">
        <f>'18 一般-商品服务(政府预算)'!M10</f>
        <v>0</v>
      </c>
      <c r="N10" s="81">
        <f>'18 一般-商品服务(政府预算)'!N10</f>
        <v>0</v>
      </c>
      <c r="O10" s="81">
        <f>'18 一般-商品服务(政府预算)'!O10</f>
        <v>0.87</v>
      </c>
      <c r="P10" s="81">
        <f>'18 一般-商品服务(政府预算)'!P10</f>
        <v>2.98</v>
      </c>
      <c r="Q10" s="155">
        <f>'18 一般-商品服务(政府预算)'!Q10</f>
        <v>0</v>
      </c>
      <c r="R10" s="155">
        <f>'18 一般-商品服务(政府预算)'!R10</f>
        <v>0</v>
      </c>
      <c r="S10" s="155">
        <f>'18 一般-商品服务(政府预算)'!S10</f>
        <v>0</v>
      </c>
    </row>
    <row r="11" spans="1:19" ht="22.5" customHeight="1">
      <c r="A11" s="155"/>
      <c r="B11" s="155"/>
      <c r="C11" s="155"/>
      <c r="D11" s="155"/>
      <c r="E11" s="81"/>
      <c r="F11" s="81"/>
      <c r="G11" s="81"/>
      <c r="H11" s="81"/>
      <c r="I11" s="81"/>
      <c r="J11" s="81"/>
      <c r="K11" s="81"/>
      <c r="L11" s="81"/>
      <c r="M11" s="81"/>
      <c r="N11" s="81"/>
      <c r="O11" s="81"/>
      <c r="P11" s="398"/>
      <c r="Q11" s="255"/>
      <c r="R11" s="255"/>
      <c r="S11" s="255"/>
    </row>
    <row r="12" spans="5:16" ht="14.25">
      <c r="E12" s="396"/>
      <c r="F12" s="396"/>
      <c r="G12" s="396"/>
      <c r="H12" s="396"/>
      <c r="I12" s="396"/>
      <c r="J12" s="396"/>
      <c r="K12" s="396"/>
      <c r="L12" s="396"/>
      <c r="M12" s="396"/>
      <c r="N12" s="396"/>
      <c r="O12" s="396"/>
      <c r="P12" s="396"/>
    </row>
  </sheetData>
  <sheetProtection formatCells="0" formatColumns="0" formatRows="0"/>
  <mergeCells count="21">
    <mergeCell ref="A2:S2"/>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5" right="0.75" top="0.7900000000000001" bottom="0.7900000000000001" header="0.39" footer="0.39"/>
  <pageSetup fitToHeight="1" fitToWidth="1" horizontalDpi="1200" verticalDpi="12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大鹏展翅</cp:lastModifiedBy>
  <cp:lastPrinted>2018-04-04T08:51:43Z</cp:lastPrinted>
  <dcterms:created xsi:type="dcterms:W3CDTF">1996-12-17T01:32:42Z</dcterms:created>
  <dcterms:modified xsi:type="dcterms:W3CDTF">2021-12-28T12:36:43Z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2052-11.1.0.11194</vt:lpwstr>
  </property>
  <property fmtid="{D5CDD505-2E9C-101B-9397-08002B2CF9AE}" pid="5" name="I">
    <vt:lpwstr>EC5FED88260D48BEBF629E94A29D7CBA</vt:lpwstr>
  </property>
</Properties>
</file>