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tabRatio="828" firstSheet="18" activeTab="29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工资福利(政府预算)(2)" sheetId="16" r:id="rId16"/>
    <sheet name="17一般-商品和服务" sheetId="17" r:id="rId17"/>
    <sheet name="18商品服务(政府预算)(2)" sheetId="18" r:id="rId18"/>
    <sheet name="19一般-个人和家庭" sheetId="19" r:id="rId19"/>
    <sheet name="20个人家庭(政府预算)(2)" sheetId="20" r:id="rId20"/>
    <sheet name="21项目明细表" sheetId="21" r:id="rId21"/>
    <sheet name="22政府性基金" sheetId="22" r:id="rId22"/>
    <sheet name="23政府性基金(政府预算)" sheetId="23" r:id="rId23"/>
    <sheet name="24专户" sheetId="24" r:id="rId24"/>
    <sheet name="25专户(政府预算)" sheetId="25" r:id="rId25"/>
    <sheet name="26经费拨款" sheetId="26" r:id="rId26"/>
    <sheet name="27三公" sheetId="27" r:id="rId27"/>
    <sheet name="28经费拨款(政府预算)" sheetId="28" r:id="rId28"/>
    <sheet name="29整体绩效" sheetId="29" r:id="rId29"/>
    <sheet name="30项目绩效" sheetId="30" r:id="rId30"/>
  </sheets>
  <definedNames>
    <definedName name="_xlnm.Print_Area" localSheetId="9">'10基本-个人和家庭'!$A$1:$L$11</definedName>
    <definedName name="_xlnm.Print_Area" localSheetId="10">'11个人家庭(政府预算)'!$A$1:$K$10</definedName>
    <definedName name="_xlnm.Print_Area" localSheetId="11">'12财政拨款收支总表'!$A$1:$F$26</definedName>
    <definedName name="_xlnm.Print_Area" localSheetId="12">'13一般预算支出'!$A$1:$S$11</definedName>
    <definedName name="_xlnm.Print_Area" localSheetId="13">'14一般预算基本支出表'!$A$1:$I$11</definedName>
    <definedName name="_xlnm.Print_Area" localSheetId="14">'15一般-工资福利'!$A$1:$AA$11</definedName>
    <definedName name="_xlnm.Print_Area" localSheetId="15">'16工资福利(政府预算)(2)'!$A$1:$N$10</definedName>
    <definedName name="_xlnm.Print_Area" localSheetId="16">'17一般-商品和服务'!$A$1:$Z$11</definedName>
    <definedName name="_xlnm.Print_Area" localSheetId="17">'18商品服务(政府预算)(2)'!$A$1:$T$10</definedName>
    <definedName name="_xlnm.Print_Area" localSheetId="18">'19一般-个人和家庭'!$A$1:$L$11</definedName>
    <definedName name="_xlnm.Print_Area" localSheetId="0">'1部门收支总表'!$A$1:$H$28</definedName>
    <definedName name="_xlnm.Print_Area" localSheetId="19">'20个人家庭(政府预算)(2)'!$A$1:$K$10</definedName>
    <definedName name="_xlnm.Print_Area" localSheetId="20">'21项目明细表'!$A$1:$N$10</definedName>
    <definedName name="_xlnm.Print_Area" localSheetId="21">'22政府性基金'!$A$1:$U$8</definedName>
    <definedName name="_xlnm.Print_Area" localSheetId="22">'23政府性基金(政府预算)'!$A$1:$U$7</definedName>
    <definedName name="_xlnm.Print_Area" localSheetId="23">'24专户'!$A$1:$U$8</definedName>
    <definedName name="_xlnm.Print_Area" localSheetId="24">'25专户(政府预算)'!$A$1:$U$7</definedName>
    <definedName name="_xlnm.Print_Area" localSheetId="25">'26经费拨款'!$A$1:$V$11</definedName>
    <definedName name="_xlnm.Print_Area" localSheetId="26">'27三公'!$A$1:$O$8</definedName>
    <definedName name="_xlnm.Print_Area" localSheetId="27">'28经费拨款(政府预算)'!$A$1:$U$10</definedName>
    <definedName name="_xlnm.Print_Area" localSheetId="28">'29整体绩效'!$A$1:$I$7</definedName>
    <definedName name="_xlnm.Print_Area" localSheetId="1">'2部门收入总表'!$A$1:$M$7</definedName>
    <definedName name="_xlnm.Print_Area" localSheetId="29">'30项目绩效'!$A$1:$N$7</definedName>
    <definedName name="_xlnm.Print_Area" localSheetId="2">'3部门支出总表 '!$A$1:$P$10</definedName>
    <definedName name="_xlnm.Print_Area" localSheetId="3">'4部门支出总表（分类）'!$A$1:$U$11</definedName>
    <definedName name="_xlnm.Print_Area" localSheetId="4">'5支出分类(政府预算)'!$1:$10</definedName>
    <definedName name="_xlnm.Print_Area" localSheetId="5">'6基本-工资福利'!$A$1:$AA$11</definedName>
    <definedName name="_xlnm.Print_Area" localSheetId="6">'7工资福利(政府预算)'!$A$1:$N$10</definedName>
    <definedName name="_xlnm.Print_Area" localSheetId="7">'8基本-一般商品服务'!$A$1:$Z$11</definedName>
    <definedName name="_xlnm.Print_Area" localSheetId="8">'9商品服务(政府预算)'!$A$1:$T$10</definedName>
    <definedName name="_xlnm.Print_Area">#N/A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'16工资福利(政府预算)(2)'!$1:$6</definedName>
    <definedName name="_xlnm.Print_Titles" localSheetId="17">'18商品服务(政府预算)(2)'!$1:$6</definedName>
    <definedName name="_xlnm.Print_Titles" localSheetId="0">'1部门收支总表'!$1:$5</definedName>
    <definedName name="_xlnm.Print_Titles" localSheetId="19">'20个人家庭(政府预算)(2)'!$1:$6</definedName>
    <definedName name="_xlnm.Print_Titles" localSheetId="22">'23政府性基金(政府预算)'!$1:$6</definedName>
    <definedName name="_xlnm.Print_Titles" localSheetId="24">'25专户(政府预算)'!$2:$6</definedName>
    <definedName name="_xlnm.Print_Titles" localSheetId="27">'28经费拨款(政府预算)'!$1:$6</definedName>
    <definedName name="_xlnm.Print_Titles" localSheetId="1">'2部门收入总表'!$1:$6</definedName>
    <definedName name="_xlnm.Print_Titles" localSheetId="4">'5支出分类(政府预算)'!$1:$6</definedName>
    <definedName name="_xlnm.Print_Titles" localSheetId="6">'7工资福利(政府预算)'!$1:$6</definedName>
    <definedName name="_xlnm.Print_Titles" localSheetId="8">'9商品服务(政府预算)'!$1:$6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<sst xmlns="http://schemas.openxmlformats.org/spreadsheetml/2006/main" count="869" uniqueCount="308">
  <si>
    <t>表-01</t>
  </si>
  <si>
    <t>部门收支总表</t>
  </si>
  <si>
    <t>单位名称：中共岳阳县委政法委员会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</si>
  <si>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</si>
  <si>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</si>
  <si>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</si>
  <si>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</si>
  <si>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</si>
  <si>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</si>
  <si>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</si>
  <si>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</si>
  <si>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</si>
  <si>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</si>
  <si>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</si>
  <si>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</si>
  <si>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</si>
  <si>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</si>
  <si>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</si>
  <si>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</si>
  <si>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</si>
  <si>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</si>
  <si>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</si>
  <si>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</si>
  <si>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</si>
  <si>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</si>
  <si>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</si>
  <si>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</si>
  <si>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</si>
  <si>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</si>
  <si>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</si>
  <si>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</si>
  <si>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</si>
  <si>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</si>
  <si>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</si>
  <si>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</si>
  <si>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</si>
  <si>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</si>
  <si>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</si>
  <si>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</si>
  <si>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</si>
  <si>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八、医疗健康支出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</si>
  <si>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</si>
  <si>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</si>
  <si>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</si>
  <si>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</si>
  <si>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</si>
  <si>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</si>
  <si>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</si>
  <si>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</si>
  <si>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</si>
  <si>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</si>
  <si>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</si>
  <si>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</si>
  <si>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</si>
  <si>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</si>
  <si>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</si>
  <si>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</si>
  <si>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</si>
  <si>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</si>
  <si>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</si>
  <si>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</si>
  <si>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</si>
  <si>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十五、自然资源海洋气象等支出</t>
  </si>
  <si>
    <t>五、上级上缴支出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</si>
  <si>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</si>
  <si>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</si>
  <si>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</si>
  <si>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</si>
  <si>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</si>
  <si>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</si>
  <si>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</si>
  <si>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</si>
  <si>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</si>
  <si>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</si>
  <si>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</si>
  <si>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</si>
  <si>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</si>
  <si>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</si>
  <si>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</si>
  <si>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</si>
  <si>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</si>
  <si>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</si>
  <si>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</si>
  <si>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</si>
  <si>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</si>
  <si>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</si>
  <si>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</si>
  <si>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</si>
  <si>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</si>
  <si>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</si>
  <si>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</si>
  <si>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</si>
  <si>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</si>
  <si>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r>
      <t>0</t>
    </r>
    <r>
      <rPr>
        <sz val="10"/>
        <rFont val="宋体"/>
        <family val="0"/>
      </rPr>
      <t>03001</t>
    </r>
  </si>
  <si>
    <t>中共岳阳县委政法员会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</si>
  <si>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</si>
  <si>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</si>
  <si>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</si>
  <si>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</si>
  <si>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</si>
  <si>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</si>
  <si>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</si>
  <si>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</si>
  <si>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003001</t>
  </si>
  <si>
    <t>中共岳阳县委政法委员会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</si>
  <si>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</si>
  <si>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</si>
  <si>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</si>
  <si>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</si>
  <si>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</si>
  <si>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</si>
  <si>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</si>
  <si>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</si>
  <si>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</si>
  <si>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</si>
  <si>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</si>
  <si>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</si>
  <si>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</si>
  <si>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</si>
  <si>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</si>
  <si>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</si>
  <si>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</si>
  <si>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</si>
  <si>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</si>
  <si>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</si>
  <si>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</si>
  <si>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</si>
  <si>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</si>
  <si>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</si>
  <si>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</si>
  <si>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</si>
  <si>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</si>
  <si>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</si>
  <si>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</si>
  <si>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</si>
  <si>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</si>
  <si>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</si>
  <si>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</si>
  <si>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</si>
  <si>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</si>
  <si>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</si>
  <si>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</si>
  <si>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</si>
  <si>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</si>
  <si>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</si>
  <si>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</si>
  <si>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</si>
  <si>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</si>
  <si>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</si>
  <si>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</si>
  <si>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</si>
  <si>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</si>
  <si>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</si>
  <si>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</si>
  <si>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</si>
  <si>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</si>
  <si>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</si>
  <si>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</si>
  <si>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</si>
  <si>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</si>
  <si>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</si>
  <si>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</si>
  <si>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</si>
  <si>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</si>
  <si>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</si>
  <si>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01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</si>
  <si>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</si>
  <si>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</si>
  <si>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</si>
  <si>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</si>
  <si>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</si>
  <si>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</si>
  <si>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</si>
  <si>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</si>
  <si>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</si>
  <si>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</si>
  <si>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</si>
  <si>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</si>
  <si>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</si>
  <si>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</si>
  <si>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</si>
  <si>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</si>
  <si>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</si>
  <si>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</si>
  <si>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</si>
  <si>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</si>
  <si>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</si>
  <si>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</si>
  <si>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</si>
  <si>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中共岳阳县委政法委会员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</si>
  <si>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</si>
  <si>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</si>
  <si>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</si>
  <si>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</si>
  <si>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</si>
  <si>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</si>
  <si>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</si>
  <si>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</si>
  <si>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</si>
  <si>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</si>
  <si>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r>
      <t>0</t>
    </r>
    <r>
      <rPr>
        <sz val="10"/>
        <color indexed="8"/>
        <rFont val="宋体"/>
        <family val="0"/>
      </rPr>
      <t>03001</t>
    </r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</si>
  <si>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</si>
  <si>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</si>
  <si>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</si>
  <si>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</si>
  <si>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</si>
  <si>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</si>
  <si>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</si>
  <si>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说明：本单位无对个人和家庭的补助支出预算，故本表无数据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</si>
  <si>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</si>
  <si>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</si>
  <si>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</si>
  <si>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</si>
  <si>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</si>
  <si>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</si>
  <si>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</si>
  <si>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</si>
  <si>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</si>
  <si>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</si>
  <si>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</si>
  <si>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</si>
  <si>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</si>
  <si>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</si>
  <si>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</si>
  <si>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</si>
  <si>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</si>
  <si>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</si>
  <si>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</si>
  <si>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201</t>
  </si>
  <si>
    <t>一般公共服务支出</t>
  </si>
  <si>
    <t>党委办公厅（室）及相关机构事务</t>
  </si>
  <si>
    <t>31</t>
  </si>
  <si>
    <t>99</t>
  </si>
  <si>
    <t>其他党委办公厅（室）及相关机构事务支出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</si>
  <si>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</si>
  <si>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</si>
  <si>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</si>
  <si>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</si>
  <si>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</si>
  <si>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</si>
  <si>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</si>
  <si>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</si>
  <si>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说明：本单位对个人和家庭的补助支出无预算，故本表无数据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</si>
  <si>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</si>
  <si>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</si>
  <si>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</si>
  <si>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</si>
  <si>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</si>
  <si>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</si>
  <si>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r>
      <t>2</t>
    </r>
    <r>
      <rPr>
        <sz val="10"/>
        <rFont val="宋体"/>
        <family val="0"/>
      </rPr>
      <t>013105</t>
    </r>
  </si>
  <si>
    <t>专项业务</t>
  </si>
  <si>
    <t>综治民调及平安创建等项目</t>
  </si>
  <si>
    <t>表-22</t>
  </si>
  <si>
    <t>政府性基金拨款支出预算表</t>
  </si>
  <si>
    <t xml:space="preserve">  说明：2020年未安排政府性基金拨款支出预算，故本表无数据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</si>
  <si>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</si>
  <si>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</si>
  <si>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</si>
  <si>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</si>
  <si>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</si>
  <si>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</si>
  <si>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</si>
  <si>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</si>
  <si>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</si>
  <si>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</si>
  <si>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</si>
  <si>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</si>
  <si>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</si>
  <si>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表-28</t>
  </si>
  <si>
    <t>2021年“三公”经费预算公开表</t>
  </si>
  <si>
    <t xml:space="preserve">单位名称
</t>
  </si>
  <si>
    <t>2020年"三公"经费预算支出</t>
  </si>
  <si>
    <t>2021年"三公"经费预算支出</t>
  </si>
  <si>
    <t>因公出国（境）费</t>
  </si>
  <si>
    <t>公务用车购置</t>
  </si>
  <si>
    <t>其他交通工具购置</t>
  </si>
  <si>
    <t>表-27</t>
  </si>
  <si>
    <t>经费拨款支出预算表(按政府预算经济分类)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</si>
  <si>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</si>
  <si>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</si>
  <si>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</si>
  <si>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</si>
  <si>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</si>
  <si>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</si>
  <si>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</si>
  <si>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</si>
  <si>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</si>
  <si>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（1）深入贯彻习近平新时代中国特色社会主义思想，深入贯彻党的路线方针政策和决策部署，统一政法各部门思想和行动，坚持党对政法工作的绝对领导，坚决维护党中央权威和集中统一领导。
（2）深入贯彻党中央决定和省委、市委、县委决策，对全县政法工作研究提出全局性部署，推进平安岳阳县、法治岳阳县建设，加强过硬队伍建设，深化智能化建设，坚决维护国家政治安全、确保社会大局稳定、促进社会公平正义、保障人民安居乐业。
（3）了解掌握和分析研判政法工作情况动态，分析社会稳定形势，创新完善多部门参与的综治维稳工作机制，协调推动预防、化解影响稳定的社会矛盾和风险，协调应对和处置重大突发事件。
</t>
  </si>
  <si>
    <t>目标1全年预算申请到位和下达数量在95%以上，三公经费变动率≤0；目标2社会效益、经济效益、可持续影响和社会公众满意度达到预期目标。</t>
  </si>
  <si>
    <r>
      <t>（1）监督和支持政法各部门依法行使职权，指导和协调政法各部门密切配合，研究和协调重大、疑难案件，推进严格执法、公正司法。
（</t>
    </r>
    <r>
      <rPr>
        <sz val="10"/>
        <rFont val="宋体"/>
        <family val="0"/>
      </rPr>
      <t>2</t>
    </r>
    <r>
      <rPr>
        <sz val="10"/>
        <rFont val="宋体"/>
        <family val="0"/>
      </rPr>
      <t>）组织研究政法改革中带有方向性、倾向性和普遍性的重大问题，深化政法改革。
（</t>
    </r>
    <r>
      <rPr>
        <sz val="10"/>
        <rFont val="宋体"/>
        <family val="0"/>
      </rPr>
      <t>3</t>
    </r>
    <r>
      <rPr>
        <sz val="10"/>
        <rFont val="宋体"/>
        <family val="0"/>
      </rPr>
      <t>）指导推动政法系统党的建设和政法队伍建设。
（1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）完成县委交办的其他任务。
</t>
    </r>
  </si>
  <si>
    <t xml:space="preserve">加强对政法工作的督查，统筹协调社会治安综合治理、维护社会稳定、反邪教有关法律法规政策的实施工作；
组织开展政法领域的调查研究，研究拟订政法工作的重要措施，及时向县委提出建议；掌握分析政法舆情动态，指导协调政法部门媒体网络宣传工作，指导政法部门做好涉及政法工作的重大宣传工作。
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</si>
  <si>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</si>
  <si>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</si>
  <si>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</si>
  <si>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</si>
  <si>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</si>
  <si>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</si>
  <si>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</si>
  <si>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</si>
  <si>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</si>
  <si>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</si>
  <si>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</si>
  <si>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</si>
  <si>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</si>
  <si>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</si>
  <si>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</si>
  <si>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根据2021年岳阳县政法工作规划</t>
  </si>
  <si>
    <t>用于开展平安创建，用于突发性和群体性事件处理，维护社会稳定，确保全县大局和谐稳定；反邪教，含宣传警示教育、反邪教宣传、教育转化、无邪教创建等，筑牢反邪教基础，确保全年实现“五个不发生”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</si>
</sst>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[Red]0.00"/>
    <numFmt numFmtId="178" formatCode="0.00_);[Red]\(0.00\)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  <numFmt numFmtId="184" formatCode="0.00_ 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4" applyNumberFormat="0" applyAlignment="0" applyProtection="0"/>
    <xf numFmtId="0" fontId="18" fillId="12" borderId="5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3" fillId="17" borderId="0" applyNumberFormat="0" applyBorder="0" applyAlignment="0" applyProtection="0"/>
    <xf numFmtId="0" fontId="22" fillId="11" borderId="7" applyNumberFormat="0" applyAlignment="0" applyProtection="0"/>
    <xf numFmtId="0" fontId="19" fillId="5" borderId="4" applyNumberFormat="0" applyAlignment="0" applyProtection="0"/>
    <xf numFmtId="0" fontId="27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627">
    <xf numFmtId="0" fontId="0" fillId="0" borderId="0" xfId="0" applyAlignment="1">
      <alignment/>
    </xf>
    <xf numFmtId="0" fontId="2" fillId="0" borderId="0" xfId="59" applyFill="1">
      <alignment/>
      <protection/>
    </xf>
    <xf numFmtId="0" fontId="2" fillId="0" borderId="0" xfId="59">
      <alignment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NumberFormat="1" applyFont="1" applyAlignment="1">
      <alignment horizontal="center" vertical="center"/>
      <protection/>
    </xf>
    <xf numFmtId="0" fontId="2" fillId="0" borderId="0" xfId="59" applyFont="1">
      <alignment/>
      <protection/>
    </xf>
    <xf numFmtId="0" fontId="5" fillId="11" borderId="9" xfId="59" applyNumberFormat="1" applyFont="1" applyFill="1" applyBorder="1" applyAlignment="1" applyProtection="1">
      <alignment horizontal="center" vertical="center" wrapText="1"/>
      <protection/>
    </xf>
    <xf numFmtId="0" fontId="5" fillId="11" borderId="9" xfId="59" applyNumberFormat="1" applyFont="1" applyFill="1" applyBorder="1" applyAlignment="1" applyProtection="1">
      <alignment vertical="center" wrapText="1"/>
      <protection/>
    </xf>
    <xf numFmtId="0" fontId="3" fillId="11" borderId="10" xfId="59" applyFont="1" applyFill="1" applyBorder="1" applyAlignment="1">
      <alignment horizontal="center" vertical="center"/>
      <protection/>
    </xf>
    <xf numFmtId="0" fontId="3" fillId="11" borderId="9" xfId="59" applyFont="1" applyFill="1" applyBorder="1" applyAlignment="1">
      <alignment horizontal="center" vertical="center"/>
      <protection/>
    </xf>
    <xf numFmtId="0" fontId="3" fillId="11" borderId="11" xfId="59" applyFont="1" applyFill="1" applyBorder="1" applyAlignment="1">
      <alignment horizontal="center" vertical="center"/>
      <protection/>
    </xf>
    <xf numFmtId="0" fontId="3" fillId="0" borderId="9" xfId="59" applyNumberFormat="1" applyFont="1" applyFill="1" applyBorder="1" applyAlignment="1" applyProtection="1">
      <alignment horizontal="left" vertical="center" wrapText="1"/>
      <protection/>
    </xf>
    <xf numFmtId="0" fontId="3" fillId="0" borderId="12" xfId="59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59" applyNumberFormat="1" applyFont="1" applyFill="1" applyBorder="1" applyAlignment="1" applyProtection="1">
      <alignment horizontal="right" vertical="center" wrapText="1"/>
      <protection/>
    </xf>
    <xf numFmtId="176" fontId="3" fillId="0" borderId="9" xfId="59" applyNumberFormat="1" applyFont="1" applyFill="1" applyBorder="1" applyAlignment="1" applyProtection="1">
      <alignment horizontal="right" vertical="center" wrapText="1"/>
      <protection/>
    </xf>
    <xf numFmtId="49" fontId="3" fillId="0" borderId="12" xfId="59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NumberFormat="1" applyFont="1" applyFill="1" applyAlignment="1">
      <alignment horizontal="center" vertical="center"/>
      <protection/>
    </xf>
    <xf numFmtId="0" fontId="2" fillId="0" borderId="0" xfId="59" applyAlignment="1">
      <alignment horizontal="center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45" applyFill="1">
      <alignment/>
      <protection/>
    </xf>
    <xf numFmtId="0" fontId="2" fillId="0" borderId="0" xfId="45">
      <alignment/>
      <protection/>
    </xf>
    <xf numFmtId="0" fontId="3" fillId="0" borderId="0" xfId="45" applyFont="1" applyAlignment="1">
      <alignment horizontal="center" vertical="center"/>
      <protection/>
    </xf>
    <xf numFmtId="0" fontId="3" fillId="0" borderId="0" xfId="45" applyNumberFormat="1" applyFont="1" applyAlignment="1">
      <alignment horizontal="center" vertical="center"/>
      <protection/>
    </xf>
    <xf numFmtId="0" fontId="2" fillId="0" borderId="0" xfId="45" applyFont="1">
      <alignment/>
      <protection/>
    </xf>
    <xf numFmtId="0" fontId="5" fillId="11" borderId="15" xfId="45" applyNumberFormat="1" applyFont="1" applyFill="1" applyBorder="1" applyAlignment="1" applyProtection="1">
      <alignment horizontal="center" vertical="center" wrapText="1"/>
      <protection/>
    </xf>
    <xf numFmtId="0" fontId="5" fillId="11" borderId="10" xfId="45" applyNumberFormat="1" applyFont="1" applyFill="1" applyBorder="1" applyAlignment="1" applyProtection="1">
      <alignment horizontal="center" vertical="center"/>
      <protection/>
    </xf>
    <xf numFmtId="0" fontId="5" fillId="11" borderId="16" xfId="45" applyNumberFormat="1" applyFont="1" applyFill="1" applyBorder="1" applyAlignment="1" applyProtection="1">
      <alignment horizontal="center" vertical="center"/>
      <protection/>
    </xf>
    <xf numFmtId="0" fontId="5" fillId="11" borderId="0" xfId="45" applyNumberFormat="1" applyFont="1" applyFill="1" applyAlignment="1" applyProtection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/>
      <protection/>
    </xf>
    <xf numFmtId="0" fontId="3" fillId="11" borderId="11" xfId="45" applyFont="1" applyFill="1" applyBorder="1" applyAlignment="1">
      <alignment horizontal="center" vertical="center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76" fontId="3" fillId="0" borderId="13" xfId="45" applyNumberFormat="1" applyFont="1" applyFill="1" applyBorder="1" applyAlignment="1" applyProtection="1">
      <alignment horizontal="right" vertical="center" wrapText="1"/>
      <protection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NumberFormat="1" applyFont="1" applyFill="1" applyAlignment="1">
      <alignment horizontal="center" vertical="center"/>
      <protection/>
    </xf>
    <xf numFmtId="0" fontId="2" fillId="0" borderId="0" xfId="45" applyAlignment="1">
      <alignment horizontal="center"/>
      <protection/>
    </xf>
    <xf numFmtId="0" fontId="5" fillId="11" borderId="17" xfId="45" applyNumberFormat="1" applyFont="1" applyFill="1" applyBorder="1" applyAlignment="1" applyProtection="1">
      <alignment horizontal="center" vertical="center"/>
      <protection/>
    </xf>
    <xf numFmtId="0" fontId="3" fillId="0" borderId="9" xfId="4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11" borderId="9" xfId="49" applyFont="1" applyFill="1" applyBorder="1" applyAlignment="1">
      <alignment horizontal="center" vertical="center" wrapText="1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177" fontId="3" fillId="0" borderId="17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177" fontId="0" fillId="0" borderId="9" xfId="0" applyNumberFormat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right" wrapText="1"/>
    </xf>
    <xf numFmtId="177" fontId="0" fillId="0" borderId="9" xfId="0" applyNumberFormat="1" applyBorder="1" applyAlignment="1">
      <alignment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2" fillId="0" borderId="0" xfId="46" applyAlignment="1">
      <alignment horizontal="center" vertical="center"/>
      <protection/>
    </xf>
    <xf numFmtId="0" fontId="2" fillId="11" borderId="11" xfId="46" applyFill="1" applyBorder="1" applyAlignment="1">
      <alignment horizontal="center" vertical="center" wrapText="1"/>
      <protection/>
    </xf>
    <xf numFmtId="0" fontId="2" fillId="11" borderId="10" xfId="46" applyFill="1" applyBorder="1" applyAlignment="1">
      <alignment horizontal="center" vertical="center" wrapText="1"/>
      <protection/>
    </xf>
    <xf numFmtId="178" fontId="1" fillId="0" borderId="9" xfId="46" applyNumberFormat="1" applyFont="1" applyFill="1" applyBorder="1" applyAlignment="1" applyProtection="1">
      <alignment vertical="center" wrapText="1"/>
      <protection/>
    </xf>
    <xf numFmtId="178" fontId="3" fillId="0" borderId="13" xfId="46" applyNumberFormat="1" applyFont="1" applyFill="1" applyBorder="1" applyAlignment="1" applyProtection="1">
      <alignment horizontal="right" vertical="center" wrapText="1"/>
      <protection/>
    </xf>
    <xf numFmtId="178" fontId="3" fillId="0" borderId="9" xfId="42" applyNumberFormat="1" applyFont="1" applyBorder="1" applyAlignment="1" applyProtection="1">
      <alignment horizontal="right" vertical="center" wrapText="1"/>
      <protection locked="0"/>
    </xf>
    <xf numFmtId="178" fontId="3" fillId="0" borderId="13" xfId="46" applyNumberFormat="1" applyFont="1" applyFill="1" applyBorder="1" applyAlignment="1" applyProtection="1">
      <alignment horizontal="right" vertical="center" wrapText="1"/>
      <protection locked="0"/>
    </xf>
    <xf numFmtId="178" fontId="3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Alignment="1">
      <alignment horizontal="right" vertical="center"/>
      <protection/>
    </xf>
    <xf numFmtId="178" fontId="3" fillId="0" borderId="12" xfId="46" applyNumberFormat="1" applyFont="1" applyFill="1" applyBorder="1" applyAlignment="1" applyProtection="1">
      <alignment horizontal="right" vertical="center" wrapText="1"/>
      <protection/>
    </xf>
    <xf numFmtId="178" fontId="1" fillId="0" borderId="13" xfId="46" applyNumberFormat="1" applyFont="1" applyFill="1" applyBorder="1" applyAlignment="1" applyProtection="1">
      <alignment horizontal="right" vertical="center" wrapText="1"/>
      <protection locked="0"/>
    </xf>
    <xf numFmtId="178" fontId="2" fillId="0" borderId="9" xfId="46" applyNumberFormat="1" applyFont="1" applyFill="1" applyBorder="1" applyAlignment="1" applyProtection="1">
      <alignment horizontal="right" vertical="center" wrapText="1"/>
      <protection/>
    </xf>
    <xf numFmtId="4" fontId="2" fillId="0" borderId="0" xfId="46" applyNumberFormat="1" applyFont="1" applyFill="1" applyAlignment="1" applyProtection="1">
      <alignment vertical="center"/>
      <protection/>
    </xf>
    <xf numFmtId="0" fontId="3" fillId="11" borderId="0" xfId="47" applyFont="1" applyFill="1" applyAlignment="1">
      <alignment vertical="center"/>
      <protection/>
    </xf>
    <xf numFmtId="0" fontId="2" fillId="0" borderId="0" xfId="47" applyFill="1" applyAlignment="1">
      <alignment vertical="center"/>
      <protection/>
    </xf>
    <xf numFmtId="0" fontId="2" fillId="0" borderId="0" xfId="47" applyAlignment="1">
      <alignment horizontal="center" vertical="center" wrapText="1"/>
      <protection/>
    </xf>
    <xf numFmtId="0" fontId="2" fillId="0" borderId="0" xfId="47">
      <alignment vertical="center"/>
      <protection/>
    </xf>
    <xf numFmtId="0" fontId="2" fillId="0" borderId="0" xfId="47" applyNumberFormat="1" applyFont="1" applyFill="1" applyAlignment="1" applyProtection="1">
      <alignment vertical="center"/>
      <protection/>
    </xf>
    <xf numFmtId="0" fontId="3" fillId="11" borderId="9" xfId="47" applyFont="1" applyFill="1" applyBorder="1" applyAlignment="1">
      <alignment horizontal="centerContinuous" vertical="center"/>
      <protection/>
    </xf>
    <xf numFmtId="0" fontId="3" fillId="11" borderId="9" xfId="47" applyNumberFormat="1" applyFont="1" applyFill="1" applyBorder="1" applyAlignment="1" applyProtection="1">
      <alignment horizontal="centerContinuous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11" borderId="9" xfId="49" applyFont="1" applyFill="1" applyBorder="1" applyAlignment="1">
      <alignment horizontal="left" vertical="center" wrapText="1"/>
      <protection/>
    </xf>
    <xf numFmtId="177" fontId="3" fillId="11" borderId="9" xfId="47" applyNumberFormat="1" applyFont="1" applyFill="1" applyBorder="1" applyAlignment="1">
      <alignment horizontal="right" vertical="center" wrapText="1"/>
      <protection/>
    </xf>
    <xf numFmtId="49" fontId="2" fillId="0" borderId="9" xfId="47" applyNumberFormat="1" applyFont="1" applyFill="1" applyBorder="1" applyAlignment="1" applyProtection="1">
      <alignment horizontal="center" vertical="center" wrapText="1"/>
      <protection/>
    </xf>
    <xf numFmtId="0" fontId="2" fillId="0" borderId="9" xfId="47" applyFill="1" applyBorder="1" applyAlignment="1">
      <alignment horizontal="center" vertical="center" wrapText="1"/>
      <protection/>
    </xf>
    <xf numFmtId="49" fontId="2" fillId="0" borderId="9" xfId="47" applyNumberFormat="1" applyFill="1" applyBorder="1" applyAlignment="1">
      <alignment horizontal="center" vertical="center" wrapText="1"/>
      <protection/>
    </xf>
    <xf numFmtId="49" fontId="3" fillId="11" borderId="9" xfId="49" applyNumberFormat="1" applyFont="1" applyFill="1" applyBorder="1" applyAlignment="1">
      <alignment horizontal="left" vertical="center" wrapText="1"/>
      <protection/>
    </xf>
    <xf numFmtId="0" fontId="2" fillId="0" borderId="0" xfId="47" applyFill="1" applyAlignment="1">
      <alignment horizontal="center" vertical="center" wrapText="1"/>
      <protection/>
    </xf>
    <xf numFmtId="0" fontId="3" fillId="0" borderId="9" xfId="47" applyFont="1" applyFill="1" applyBorder="1" applyAlignment="1">
      <alignment horizontal="center" vertical="center" wrapText="1"/>
      <protection/>
    </xf>
    <xf numFmtId="177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8" xfId="47" applyBorder="1" applyAlignment="1">
      <alignment horizontal="right" vertical="center"/>
      <protection/>
    </xf>
    <xf numFmtId="0" fontId="3" fillId="11" borderId="0" xfId="47" applyFont="1" applyFill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10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2" xfId="48" applyNumberFormat="1" applyFont="1" applyFill="1" applyBorder="1" applyAlignment="1" applyProtection="1">
      <alignment horizontal="left" vertical="center" wrapText="1"/>
      <protection/>
    </xf>
    <xf numFmtId="0" fontId="3" fillId="0" borderId="13" xfId="48" applyNumberFormat="1" applyFont="1" applyFill="1" applyBorder="1" applyAlignment="1" applyProtection="1">
      <alignment horizontal="left" vertical="center" wrapText="1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176" fontId="3" fillId="0" borderId="12" xfId="48" applyNumberFormat="1" applyFont="1" applyFill="1" applyBorder="1" applyAlignment="1" applyProtection="1">
      <alignment horizontal="right" vertical="center" wrapText="1"/>
      <protection/>
    </xf>
    <xf numFmtId="176" fontId="3" fillId="0" borderId="13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0" fontId="2" fillId="0" borderId="0" xfId="48" applyFont="1" applyAlignment="1">
      <alignment horizontal="right" vertical="center" wrapText="1"/>
      <protection/>
    </xf>
    <xf numFmtId="179" fontId="3" fillId="11" borderId="0" xfId="48" applyNumberFormat="1" applyFont="1" applyFill="1" applyAlignment="1">
      <alignment vertical="center"/>
      <protection/>
    </xf>
    <xf numFmtId="0" fontId="2" fillId="0" borderId="18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76" fontId="2" fillId="0" borderId="13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6" fillId="0" borderId="0" xfId="0" applyFont="1" applyBorder="1" applyAlignment="1">
      <alignment vertical="center"/>
    </xf>
    <xf numFmtId="4" fontId="3" fillId="0" borderId="9" xfId="0" applyNumberFormat="1" applyFont="1" applyFill="1" applyBorder="1" applyAlignment="1">
      <alignment wrapText="1"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Continuous" vertical="center"/>
      <protection/>
    </xf>
    <xf numFmtId="0" fontId="3" fillId="11" borderId="19" xfId="50" applyFont="1" applyFill="1" applyBorder="1" applyAlignment="1">
      <alignment horizontal="centerContinuous" vertical="center"/>
      <protection/>
    </xf>
    <xf numFmtId="0" fontId="3" fillId="11" borderId="20" xfId="50" applyFont="1" applyFill="1" applyBorder="1" applyAlignment="1">
      <alignment horizontal="centerContinuous" vertical="center"/>
      <protection/>
    </xf>
    <xf numFmtId="0" fontId="3" fillId="11" borderId="18" xfId="50" applyFont="1" applyFill="1" applyBorder="1" applyAlignment="1">
      <alignment horizontal="center" vertical="center" wrapText="1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49" fontId="3" fillId="0" borderId="13" xfId="50" applyNumberFormat="1" applyFont="1" applyFill="1" applyBorder="1" applyAlignment="1" applyProtection="1">
      <alignment horizontal="center" vertical="center" wrapText="1"/>
      <protection/>
    </xf>
    <xf numFmtId="49" fontId="3" fillId="0" borderId="9" xfId="50" applyNumberFormat="1" applyFont="1" applyFill="1" applyBorder="1" applyAlignment="1" applyProtection="1">
      <alignment horizontal="center" vertical="center" wrapText="1"/>
      <protection/>
    </xf>
    <xf numFmtId="49" fontId="3" fillId="0" borderId="12" xfId="50" applyNumberFormat="1" applyFont="1" applyFill="1" applyBorder="1" applyAlignment="1" applyProtection="1">
      <alignment horizontal="left" vertical="center" wrapText="1"/>
      <protection/>
    </xf>
    <xf numFmtId="0" fontId="3" fillId="0" borderId="9" xfId="50" applyNumberFormat="1" applyFont="1" applyFill="1" applyBorder="1" applyAlignment="1" applyProtection="1">
      <alignment horizontal="left" vertical="center" wrapText="1"/>
      <protection/>
    </xf>
    <xf numFmtId="176" fontId="3" fillId="0" borderId="12" xfId="50" applyNumberFormat="1" applyFont="1" applyFill="1" applyBorder="1" applyAlignment="1" applyProtection="1">
      <alignment horizontal="right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49" fontId="3" fillId="0" borderId="0" xfId="50" applyNumberFormat="1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left" vertical="center"/>
      <protection/>
    </xf>
    <xf numFmtId="179" fontId="3" fillId="0" borderId="0" xfId="50" applyNumberFormat="1" applyFont="1" applyFill="1" applyAlignment="1">
      <alignment horizontal="center" vertical="center"/>
      <protection/>
    </xf>
    <xf numFmtId="179" fontId="3" fillId="11" borderId="0" xfId="50" applyNumberFormat="1" applyFont="1" applyFill="1" applyAlignment="1">
      <alignment horizontal="center" vertical="center"/>
      <protection/>
    </xf>
    <xf numFmtId="4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left" vertical="center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Alignment="1">
      <alignment horizontal="right" vertical="center" wrapText="1"/>
      <protection/>
    </xf>
    <xf numFmtId="179" fontId="3" fillId="11" borderId="0" xfId="50" applyNumberFormat="1" applyFont="1" applyFill="1" applyAlignment="1">
      <alignment vertical="center"/>
      <protection/>
    </xf>
    <xf numFmtId="0" fontId="2" fillId="0" borderId="18" xfId="50" applyFont="1" applyBorder="1" applyAlignment="1">
      <alignment horizontal="left" vertical="center" wrapText="1"/>
      <protection/>
    </xf>
    <xf numFmtId="0" fontId="3" fillId="11" borderId="0" xfId="50" applyFont="1" applyFill="1" applyAlignment="1">
      <alignment vertical="center"/>
      <protection/>
    </xf>
    <xf numFmtId="176" fontId="2" fillId="0" borderId="13" xfId="50" applyNumberFormat="1" applyFont="1" applyFill="1" applyBorder="1" applyAlignment="1" applyProtection="1">
      <alignment horizontal="right" vertical="center" wrapText="1"/>
      <protection/>
    </xf>
    <xf numFmtId="176" fontId="2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Fill="1" applyAlignment="1">
      <alignment horizontal="centerContinuous" vertical="center"/>
      <protection/>
    </xf>
    <xf numFmtId="0" fontId="2" fillId="0" borderId="0" xfId="50" applyFont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17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0" fontId="3" fillId="11" borderId="19" xfId="53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left" vertical="center"/>
      <protection locked="0"/>
    </xf>
    <xf numFmtId="0" fontId="3" fillId="0" borderId="9" xfId="40" applyFont="1" applyFill="1" applyBorder="1" applyAlignment="1" applyProtection="1">
      <alignment vertical="center"/>
      <protection locked="0"/>
    </xf>
    <xf numFmtId="176" fontId="3" fillId="0" borderId="12" xfId="53" applyNumberFormat="1" applyFont="1" applyFill="1" applyBorder="1" applyAlignment="1" applyProtection="1">
      <alignment horizontal="right" vertical="center" wrapText="1"/>
      <protection/>
    </xf>
    <xf numFmtId="176" fontId="3" fillId="0" borderId="9" xfId="53" applyNumberFormat="1" applyFont="1" applyFill="1" applyBorder="1" applyAlignment="1" applyProtection="1">
      <alignment horizontal="right" vertical="center" wrapText="1"/>
      <protection/>
    </xf>
    <xf numFmtId="177" fontId="3" fillId="0" borderId="9" xfId="40" applyNumberFormat="1" applyFont="1" applyFill="1" applyBorder="1" applyAlignment="1" applyProtection="1">
      <alignment horizontal="right" vertical="center"/>
      <protection locked="0"/>
    </xf>
    <xf numFmtId="49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Alignment="1" applyProtection="1">
      <alignment horizontal="centerContinuous"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180" fontId="3" fillId="0" borderId="0" xfId="53" applyNumberFormat="1" applyFont="1" applyFill="1" applyAlignment="1" applyProtection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5" fillId="0" borderId="0" xfId="53" applyFont="1" applyFill="1" applyAlignment="1">
      <alignment horizontal="centerContinuous" vertical="center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right" vertical="center"/>
      <protection/>
    </xf>
    <xf numFmtId="0" fontId="3" fillId="0" borderId="18" xfId="53" applyNumberFormat="1" applyFont="1" applyFill="1" applyBorder="1" applyAlignment="1" applyProtection="1">
      <alignment wrapText="1"/>
      <protection/>
    </xf>
    <xf numFmtId="0" fontId="3" fillId="0" borderId="18" xfId="53" applyNumberFormat="1" applyFont="1" applyFill="1" applyBorder="1" applyAlignment="1" applyProtection="1">
      <alignment horizontal="right" vertical="center" wrapText="1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horizontal="center" vertical="center"/>
      <protection/>
    </xf>
    <xf numFmtId="0" fontId="2" fillId="11" borderId="21" xfId="53" applyFill="1" applyBorder="1" applyAlignment="1">
      <alignment horizontal="center" vertical="center"/>
      <protection/>
    </xf>
    <xf numFmtId="176" fontId="3" fillId="0" borderId="9" xfId="53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43" applyFont="1" applyFill="1" applyAlignment="1">
      <alignment vertical="center"/>
      <protection/>
    </xf>
    <xf numFmtId="0" fontId="0" fillId="0" borderId="0" xfId="0" applyAlignment="1">
      <alignment/>
    </xf>
    <xf numFmtId="0" fontId="2" fillId="0" borderId="0" xfId="43" applyFill="1">
      <alignment vertical="center"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Font="1" applyAlignment="1">
      <alignment horizontal="centerContinuous" vertical="center"/>
      <protection/>
    </xf>
    <xf numFmtId="0" fontId="2" fillId="0" borderId="0" xfId="43">
      <alignment vertical="center"/>
      <protection/>
    </xf>
    <xf numFmtId="0" fontId="3" fillId="0" borderId="0" xfId="43" applyFont="1" applyFill="1" applyAlignment="1">
      <alignment horizontal="center" vertical="center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11" xfId="43" applyFont="1" applyFill="1" applyBorder="1" applyAlignment="1">
      <alignment horizontal="center" vertical="center" wrapText="1"/>
      <protection/>
    </xf>
    <xf numFmtId="176" fontId="8" fillId="0" borderId="9" xfId="43" applyNumberFormat="1" applyFont="1" applyFill="1" applyBorder="1" applyAlignment="1">
      <alignment horizontal="right" vertical="center" wrapText="1"/>
      <protection/>
    </xf>
    <xf numFmtId="177" fontId="8" fillId="0" borderId="9" xfId="41" applyNumberFormat="1" applyFont="1" applyFill="1" applyBorder="1" applyAlignment="1">
      <alignment horizontal="right" vertical="center" wrapText="1"/>
      <protection/>
    </xf>
    <xf numFmtId="0" fontId="8" fillId="11" borderId="9" xfId="43" applyFont="1" applyFill="1" applyBorder="1" applyAlignment="1">
      <alignment horizontal="center" vertical="center" wrapText="1"/>
      <protection/>
    </xf>
    <xf numFmtId="49" fontId="3" fillId="0" borderId="13" xfId="43" applyNumberFormat="1" applyFont="1" applyFill="1" applyBorder="1" applyAlignment="1" applyProtection="1">
      <alignment horizontal="center" vertical="center" wrapText="1"/>
      <protection/>
    </xf>
    <xf numFmtId="176" fontId="8" fillId="0" borderId="9" xfId="43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43" applyNumberFormat="1" applyFill="1" applyBorder="1" applyAlignment="1" applyProtection="1">
      <alignment horizontal="right" vertical="center" wrapText="1"/>
      <protection locked="0"/>
    </xf>
    <xf numFmtId="180" fontId="3" fillId="0" borderId="0" xfId="43" applyNumberFormat="1" applyFont="1" applyFill="1" applyAlignment="1" applyProtection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Alignment="1">
      <alignment horizontal="centerContinuous" vertical="center"/>
      <protection/>
    </xf>
    <xf numFmtId="0" fontId="3" fillId="0" borderId="0" xfId="44" applyFont="1" applyAlignment="1">
      <alignment horizontal="right" vertical="center" wrapText="1"/>
      <protection/>
    </xf>
    <xf numFmtId="0" fontId="3" fillId="0" borderId="0" xfId="44" applyFont="1" applyAlignment="1">
      <alignment horizontal="left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177" fontId="3" fillId="0" borderId="9" xfId="49" applyNumberFormat="1" applyFont="1" applyFill="1" applyBorder="1" applyAlignment="1" applyProtection="1">
      <alignment horizontal="right" vertical="center" wrapText="1"/>
      <protection/>
    </xf>
    <xf numFmtId="49" fontId="3" fillId="0" borderId="9" xfId="51" applyNumberFormat="1" applyFont="1" applyFill="1" applyBorder="1" applyAlignment="1" applyProtection="1">
      <alignment horizontal="center" vertical="center" wrapText="1"/>
      <protection/>
    </xf>
    <xf numFmtId="49" fontId="3" fillId="0" borderId="9" xfId="44" applyNumberFormat="1" applyFont="1" applyFill="1" applyBorder="1" applyAlignment="1" applyProtection="1">
      <alignment horizontal="center" vertical="center"/>
      <protection/>
    </xf>
    <xf numFmtId="177" fontId="3" fillId="0" borderId="9" xfId="44" applyNumberFormat="1" applyFont="1" applyFill="1" applyBorder="1" applyAlignment="1" applyProtection="1">
      <alignment horizontal="right" vertical="center" wrapText="1"/>
      <protection/>
    </xf>
    <xf numFmtId="177" fontId="3" fillId="0" borderId="9" xfId="44" applyNumberFormat="1" applyFont="1" applyFill="1" applyBorder="1" applyAlignment="1">
      <alignment horizontal="right" vertical="center"/>
      <protection/>
    </xf>
    <xf numFmtId="177" fontId="3" fillId="0" borderId="9" xfId="44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49" applyFont="1" applyFill="1" applyBorder="1" applyAlignment="1" applyProtection="1">
      <alignment horizontal="center" vertical="center" wrapText="1"/>
      <protection locked="0"/>
    </xf>
    <xf numFmtId="49" fontId="3" fillId="11" borderId="9" xfId="51" applyNumberFormat="1" applyFont="1" applyFill="1" applyBorder="1" applyAlignment="1" applyProtection="1">
      <alignment horizontal="center" vertical="center" wrapText="1"/>
      <protection locked="0"/>
    </xf>
    <xf numFmtId="0" fontId="3" fillId="11" borderId="9" xfId="49" applyFont="1" applyFill="1" applyBorder="1" applyAlignment="1" applyProtection="1">
      <alignment horizontal="left" vertical="center" wrapText="1"/>
      <protection locked="0"/>
    </xf>
    <xf numFmtId="177" fontId="8" fillId="0" borderId="9" xfId="55" applyNumberFormat="1" applyFont="1" applyFill="1" applyBorder="1" applyAlignment="1" applyProtection="1">
      <alignment horizontal="right" vertical="center" wrapText="1"/>
      <protection/>
    </xf>
    <xf numFmtId="177" fontId="8" fillId="0" borderId="9" xfId="40" applyNumberFormat="1" applyFont="1" applyFill="1" applyBorder="1" applyAlignment="1" applyProtection="1">
      <alignment horizontal="right" vertical="center" wrapText="1"/>
      <protection locked="0"/>
    </xf>
    <xf numFmtId="49" fontId="3" fillId="11" borderId="9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55" applyNumberFormat="1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3" fillId="0" borderId="0" xfId="55" applyFont="1" applyFill="1" applyAlignment="1">
      <alignment horizontal="centerContinuous" vertical="center"/>
      <protection/>
    </xf>
    <xf numFmtId="180" fontId="3" fillId="0" borderId="0" xfId="55" applyNumberFormat="1" applyFont="1" applyFill="1" applyAlignment="1">
      <alignment horizontal="centerContinuous" vertical="center"/>
      <protection/>
    </xf>
    <xf numFmtId="176" fontId="8" fillId="0" borderId="9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5" applyFill="1">
      <alignment vertical="center"/>
      <protection/>
    </xf>
    <xf numFmtId="177" fontId="1" fillId="0" borderId="9" xfId="40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77" fontId="3" fillId="0" borderId="9" xfId="55" applyNumberFormat="1" applyFont="1" applyFill="1" applyBorder="1" applyAlignment="1" applyProtection="1">
      <alignment horizontal="center" vertical="center" wrapText="1"/>
      <protection locked="0"/>
    </xf>
    <xf numFmtId="181" fontId="3" fillId="0" borderId="0" xfId="55" applyNumberFormat="1" applyFont="1" applyFill="1" applyAlignment="1">
      <alignment horizontal="right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182" fontId="3" fillId="11" borderId="0" xfId="51" applyNumberFormat="1" applyFont="1" applyFill="1" applyAlignment="1">
      <alignment horizontal="center" vertical="center"/>
      <protection/>
    </xf>
    <xf numFmtId="183" fontId="3" fillId="11" borderId="0" xfId="51" applyNumberFormat="1" applyFont="1" applyFill="1" applyAlignment="1">
      <alignment horizontal="center"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182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11" borderId="9" xfId="51" applyFont="1" applyFill="1" applyBorder="1" applyAlignment="1">
      <alignment horizontal="centerContinuous" vertical="center"/>
      <protection/>
    </xf>
    <xf numFmtId="0" fontId="3" fillId="11" borderId="9" xfId="51" applyNumberFormat="1" applyFont="1" applyFill="1" applyBorder="1" applyAlignment="1" applyProtection="1">
      <alignment horizontal="centerContinuous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49" fontId="3" fillId="11" borderId="9" xfId="49" applyNumberFormat="1" applyFont="1" applyFill="1" applyBorder="1" applyAlignment="1">
      <alignment horizontal="center" vertical="center" wrapText="1"/>
      <protection/>
    </xf>
    <xf numFmtId="177" fontId="3" fillId="11" borderId="9" xfId="51" applyNumberFormat="1" applyFont="1" applyFill="1" applyBorder="1" applyAlignment="1">
      <alignment horizontal="right" vertical="center" wrapText="1"/>
      <protection/>
    </xf>
    <xf numFmtId="177" fontId="3" fillId="0" borderId="9" xfId="51" applyNumberFormat="1" applyFont="1" applyFill="1" applyBorder="1" applyAlignment="1">
      <alignment horizontal="right" vertical="center" wrapText="1"/>
      <protection/>
    </xf>
    <xf numFmtId="182" fontId="3" fillId="0" borderId="0" xfId="51" applyNumberFormat="1" applyFont="1" applyFill="1" applyAlignment="1">
      <alignment horizontal="center" vertical="center"/>
      <protection/>
    </xf>
    <xf numFmtId="183" fontId="3" fillId="0" borderId="0" xfId="51" applyNumberFormat="1" applyFont="1" applyFill="1" applyAlignment="1">
      <alignment horizontal="center" vertical="center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181" fontId="3" fillId="11" borderId="13" xfId="51" applyNumberFormat="1" applyFont="1" applyFill="1" applyBorder="1" applyAlignment="1" applyProtection="1">
      <alignment horizontal="right" vertical="center" wrapText="1"/>
      <protection/>
    </xf>
    <xf numFmtId="181" fontId="3" fillId="11" borderId="9" xfId="49" applyNumberFormat="1" applyFont="1" applyFill="1" applyBorder="1" applyAlignment="1">
      <alignment horizontal="right" vertical="center" wrapText="1"/>
      <protection/>
    </xf>
    <xf numFmtId="182" fontId="3" fillId="0" borderId="9" xfId="51" applyNumberFormat="1" applyFont="1" applyFill="1" applyBorder="1" applyAlignment="1">
      <alignment horizontal="center" vertical="center"/>
      <protection/>
    </xf>
    <xf numFmtId="49" fontId="3" fillId="0" borderId="9" xfId="51" applyNumberFormat="1" applyFont="1" applyFill="1" applyBorder="1" applyAlignment="1">
      <alignment horizontal="center" vertical="center"/>
      <protection/>
    </xf>
    <xf numFmtId="0" fontId="3" fillId="0" borderId="9" xfId="51" applyFont="1" applyFill="1" applyBorder="1" applyAlignment="1">
      <alignment horizontal="left" vertical="center"/>
      <protection/>
    </xf>
    <xf numFmtId="179" fontId="3" fillId="0" borderId="9" xfId="51" applyNumberFormat="1" applyFont="1" applyFill="1" applyBorder="1" applyAlignment="1">
      <alignment horizontal="right" vertical="center"/>
      <protection/>
    </xf>
    <xf numFmtId="179" fontId="3" fillId="11" borderId="9" xfId="51" applyNumberFormat="1" applyFont="1" applyFill="1" applyBorder="1" applyAlignment="1">
      <alignment horizontal="right" vertical="center"/>
      <protection/>
    </xf>
    <xf numFmtId="181" fontId="3" fillId="11" borderId="9" xfId="49" applyNumberFormat="1" applyFont="1" applyFill="1" applyBorder="1" applyAlignment="1">
      <alignment horizontal="center" vertical="center" wrapText="1"/>
      <protection/>
    </xf>
    <xf numFmtId="181" fontId="3" fillId="11" borderId="9" xfId="51" applyNumberFormat="1" applyFont="1" applyFill="1" applyBorder="1" applyAlignment="1" applyProtection="1">
      <alignment horizontal="right" vertical="center" wrapText="1"/>
      <protection/>
    </xf>
    <xf numFmtId="181" fontId="3" fillId="11" borderId="9" xfId="51" applyNumberFormat="1" applyFont="1" applyFill="1" applyBorder="1" applyAlignment="1" applyProtection="1">
      <alignment horizontal="right" vertical="center" wrapText="1"/>
      <protection locked="0"/>
    </xf>
    <xf numFmtId="181" fontId="3" fillId="0" borderId="9" xfId="51" applyNumberFormat="1" applyFont="1" applyFill="1" applyBorder="1" applyAlignment="1" applyProtection="1">
      <alignment horizontal="right" vertical="center" wrapText="1"/>
      <protection locked="0"/>
    </xf>
    <xf numFmtId="181" fontId="3" fillId="0" borderId="9" xfId="51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51" applyNumberFormat="1" applyFont="1" applyFill="1" applyBorder="1" applyAlignment="1" applyProtection="1">
      <alignment horizontal="right" vertical="center"/>
      <protection/>
    </xf>
    <xf numFmtId="0" fontId="3" fillId="0" borderId="9" xfId="51" applyFont="1" applyFill="1" applyBorder="1" applyAlignment="1">
      <alignment horizontal="center" vertical="center"/>
      <protection/>
    </xf>
    <xf numFmtId="0" fontId="3" fillId="0" borderId="18" xfId="51" applyNumberFormat="1" applyFont="1" applyFill="1" applyBorder="1" applyAlignment="1" applyProtection="1">
      <alignment vertical="center"/>
      <protection/>
    </xf>
    <xf numFmtId="0" fontId="3" fillId="11" borderId="9" xfId="51" applyFont="1" applyFill="1" applyBorder="1" applyAlignment="1">
      <alignment horizontal="center" vertical="center"/>
      <protection/>
    </xf>
    <xf numFmtId="176" fontId="2" fillId="0" borderId="9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51" applyFill="1" applyBorder="1" applyAlignment="1">
      <alignment horizontal="center" vertical="center"/>
      <protection/>
    </xf>
    <xf numFmtId="0" fontId="2" fillId="0" borderId="0" xfId="51" applyFill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11" borderId="9" xfId="0" applyNumberFormat="1" applyFont="1" applyFill="1" applyBorder="1" applyAlignment="1">
      <alignment horizontal="right" vertical="center" wrapText="1"/>
    </xf>
    <xf numFmtId="49" fontId="3" fillId="11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4" fontId="3" fillId="11" borderId="9" xfId="0" applyNumberFormat="1" applyFont="1" applyFill="1" applyBorder="1" applyAlignment="1">
      <alignment horizontal="center" vertical="center" wrapText="1"/>
    </xf>
    <xf numFmtId="0" fontId="2" fillId="0" borderId="0" xfId="52" applyFill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11" borderId="10" xfId="52" applyFont="1" applyFill="1" applyBorder="1" applyAlignment="1">
      <alignment horizontal="center" vertical="center" wrapText="1"/>
      <protection/>
    </xf>
    <xf numFmtId="176" fontId="3" fillId="11" borderId="9" xfId="52" applyNumberFormat="1" applyFont="1" applyFill="1" applyBorder="1" applyAlignment="1" applyProtection="1">
      <alignment horizontal="right" vertical="center" wrapText="1"/>
      <protection/>
    </xf>
    <xf numFmtId="49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9" fillId="11" borderId="9" xfId="49" applyFont="1" applyFill="1" applyBorder="1" applyAlignment="1">
      <alignment horizontal="center" vertical="center" wrapText="1"/>
      <protection/>
    </xf>
    <xf numFmtId="49" fontId="9" fillId="11" borderId="9" xfId="49" applyNumberFormat="1" applyFont="1" applyFill="1" applyBorder="1" applyAlignment="1">
      <alignment horizontal="center" vertical="center" wrapText="1"/>
      <protection/>
    </xf>
    <xf numFmtId="0" fontId="9" fillId="11" borderId="9" xfId="49" applyFont="1" applyFill="1" applyBorder="1" applyAlignment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3" fillId="11" borderId="17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9" applyFont="1" applyAlignment="1">
      <alignment horizontal="centerContinuous" vertical="center"/>
      <protection/>
    </xf>
    <xf numFmtId="0" fontId="3" fillId="0" borderId="0" xfId="49" applyFont="1" applyAlignment="1">
      <alignment horizontal="right" vertical="center" wrapText="1"/>
      <protection/>
    </xf>
    <xf numFmtId="0" fontId="3" fillId="0" borderId="0" xfId="49" applyFont="1" applyAlignment="1">
      <alignment horizontal="left" vertical="center" wrapText="1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49" fontId="3" fillId="0" borderId="9" xfId="49" applyNumberFormat="1" applyFont="1" applyFill="1" applyBorder="1" applyAlignment="1">
      <alignment horizontal="center" vertical="center" wrapText="1"/>
      <protection/>
    </xf>
    <xf numFmtId="0" fontId="3" fillId="0" borderId="9" xfId="49" applyFont="1" applyFill="1" applyBorder="1" applyAlignment="1">
      <alignment horizontal="left" vertical="center" wrapText="1"/>
      <protection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49" fontId="3" fillId="0" borderId="9" xfId="44" applyNumberFormat="1" applyFont="1" applyFill="1" applyBorder="1" applyAlignment="1" applyProtection="1">
      <alignment horizontal="left" vertical="center"/>
      <protection/>
    </xf>
    <xf numFmtId="0" fontId="3" fillId="0" borderId="0" xfId="49" applyNumberFormat="1" applyFont="1" applyFill="1" applyAlignment="1" applyProtection="1">
      <alignment vertical="center" wrapText="1"/>
      <protection/>
    </xf>
    <xf numFmtId="0" fontId="2" fillId="0" borderId="18" xfId="49" applyNumberFormat="1" applyFont="1" applyFill="1" applyBorder="1" applyAlignment="1" applyProtection="1">
      <alignment vertical="center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49" fontId="3" fillId="0" borderId="9" xfId="57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57" applyNumberFormat="1" applyFont="1" applyFill="1" applyBorder="1" applyAlignment="1" applyProtection="1">
      <alignment vertical="center" wrapText="1"/>
      <protection locked="0"/>
    </xf>
    <xf numFmtId="0" fontId="3" fillId="0" borderId="9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8" applyFont="1" applyAlignment="1">
      <alignment horizontal="centerContinuous" vertical="center"/>
      <protection/>
    </xf>
    <xf numFmtId="0" fontId="2" fillId="0" borderId="0" xfId="58">
      <alignment vertical="center"/>
      <protection/>
    </xf>
    <xf numFmtId="0" fontId="3" fillId="0" borderId="0" xfId="58" applyFont="1" applyAlignment="1">
      <alignment horizontal="righ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11" xfId="56" applyFont="1" applyFill="1" applyBorder="1" applyAlignment="1">
      <alignment horizontal="center" vertical="center" wrapText="1"/>
      <protection/>
    </xf>
    <xf numFmtId="0" fontId="3" fillId="0" borderId="9" xfId="57" applyNumberFormat="1" applyFont="1" applyFill="1" applyBorder="1" applyAlignment="1" applyProtection="1">
      <alignment vertical="center" wrapText="1"/>
      <protection locked="0"/>
    </xf>
    <xf numFmtId="177" fontId="3" fillId="11" borderId="9" xfId="58" applyNumberFormat="1" applyFont="1" applyFill="1" applyBorder="1" applyAlignment="1">
      <alignment horizontal="right" vertical="center" wrapText="1"/>
      <protection/>
    </xf>
    <xf numFmtId="0" fontId="3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9" xfId="57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>
      <alignment horizontal="centerContinuous" vertical="center"/>
      <protection/>
    </xf>
    <xf numFmtId="177" fontId="3" fillId="0" borderId="9" xfId="58" applyNumberFormat="1" applyFont="1" applyFill="1" applyBorder="1" applyAlignment="1" applyProtection="1">
      <alignment horizontal="right" vertical="center" wrapText="1"/>
      <protection/>
    </xf>
    <xf numFmtId="0" fontId="2" fillId="0" borderId="0" xfId="58" applyFill="1">
      <alignment vertical="center"/>
      <protection/>
    </xf>
    <xf numFmtId="177" fontId="3" fillId="11" borderId="9" xfId="58" applyNumberFormat="1" applyFont="1" applyFill="1" applyBorder="1" applyAlignment="1">
      <alignment horizontal="center" vertical="center" wrapText="1"/>
      <protection/>
    </xf>
    <xf numFmtId="177" fontId="3" fillId="0" borderId="9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Alignment="1" applyProtection="1">
      <alignment horizontal="right" vertical="center" wrapText="1"/>
      <protection/>
    </xf>
    <xf numFmtId="0" fontId="3" fillId="0" borderId="0" xfId="58" applyNumberFormat="1" applyFont="1" applyFill="1" applyAlignment="1" applyProtection="1">
      <alignment vertical="center" wrapText="1"/>
      <protection/>
    </xf>
    <xf numFmtId="0" fontId="3" fillId="0" borderId="0" xfId="58" applyNumberFormat="1" applyFont="1" applyFill="1" applyAlignment="1" applyProtection="1">
      <alignment horizontal="center" wrapText="1"/>
      <protection/>
    </xf>
    <xf numFmtId="181" fontId="3" fillId="0" borderId="0" xfId="58" applyNumberFormat="1" applyFont="1" applyFill="1" applyAlignment="1">
      <alignment horizontal="right" vertical="center"/>
      <protection/>
    </xf>
    <xf numFmtId="0" fontId="5" fillId="0" borderId="0" xfId="0" applyFont="1" applyAlignment="1">
      <alignment vertical="center"/>
    </xf>
    <xf numFmtId="177" fontId="3" fillId="11" borderId="11" xfId="54" applyNumberFormat="1" applyFont="1" applyFill="1" applyBorder="1" applyAlignment="1">
      <alignment horizontal="right" vertical="center" wrapText="1"/>
      <protection/>
    </xf>
    <xf numFmtId="177" fontId="3" fillId="0" borderId="11" xfId="54" applyNumberFormat="1" applyFont="1" applyFill="1" applyBorder="1" applyAlignment="1">
      <alignment horizontal="right" vertical="center" wrapText="1"/>
      <protection/>
    </xf>
    <xf numFmtId="177" fontId="3" fillId="11" borderId="9" xfId="54" applyNumberFormat="1" applyFont="1" applyFill="1" applyBorder="1" applyAlignment="1">
      <alignment horizontal="right" vertical="center" wrapText="1"/>
      <protection/>
    </xf>
    <xf numFmtId="177" fontId="3" fillId="0" borderId="9" xfId="54" applyNumberFormat="1" applyFont="1" applyFill="1" applyBorder="1" applyAlignment="1">
      <alignment horizontal="right" vertical="center" wrapText="1"/>
      <protection/>
    </xf>
    <xf numFmtId="0" fontId="3" fillId="11" borderId="0" xfId="54" applyFont="1" applyFill="1" applyAlignment="1">
      <alignment vertical="center"/>
      <protection/>
    </xf>
    <xf numFmtId="0" fontId="2" fillId="0" borderId="0" xfId="54" applyFill="1" applyAlignment="1">
      <alignment vertical="center"/>
      <protection/>
    </xf>
    <xf numFmtId="49" fontId="3" fillId="11" borderId="0" xfId="54" applyNumberFormat="1" applyFont="1" applyFill="1" applyAlignment="1">
      <alignment horizontal="center" vertical="center"/>
      <protection/>
    </xf>
    <xf numFmtId="0" fontId="3" fillId="11" borderId="0" xfId="54" applyFont="1" applyFill="1" applyAlignment="1">
      <alignment horizontal="left" vertical="center"/>
      <protection/>
    </xf>
    <xf numFmtId="179" fontId="3" fillId="11" borderId="0" xfId="54" applyNumberFormat="1" applyFont="1" applyFill="1" applyAlignment="1">
      <alignment horizontal="center" vertical="center"/>
      <protection/>
    </xf>
    <xf numFmtId="0" fontId="2" fillId="0" borderId="0" xfId="54">
      <alignment vertical="center"/>
      <protection/>
    </xf>
    <xf numFmtId="0" fontId="2" fillId="0" borderId="0" xfId="54" applyFont="1" applyAlignment="1">
      <alignment horizontal="centerContinuous" vertical="center"/>
      <protection/>
    </xf>
    <xf numFmtId="0" fontId="3" fillId="11" borderId="11" xfId="54" applyFont="1" applyFill="1" applyBorder="1" applyAlignment="1">
      <alignment horizontal="centerContinuous" vertical="center"/>
      <protection/>
    </xf>
    <xf numFmtId="0" fontId="3" fillId="11" borderId="19" xfId="54" applyFont="1" applyFill="1" applyBorder="1" applyAlignment="1">
      <alignment horizontal="centerContinuous" vertical="center"/>
      <protection/>
    </xf>
    <xf numFmtId="0" fontId="3" fillId="11" borderId="20" xfId="54" applyFont="1" applyFill="1" applyBorder="1" applyAlignment="1">
      <alignment horizontal="centerContinuous" vertical="center"/>
      <protection/>
    </xf>
    <xf numFmtId="0" fontId="3" fillId="11" borderId="18" xfId="54" applyFont="1" applyFill="1" applyBorder="1" applyAlignment="1">
      <alignment horizontal="center" vertical="center" wrapText="1"/>
      <protection/>
    </xf>
    <xf numFmtId="0" fontId="3" fillId="11" borderId="10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0" fontId="3" fillId="0" borderId="12" xfId="57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54" applyNumberFormat="1" applyFont="1" applyFill="1" applyBorder="1" applyAlignment="1" applyProtection="1">
      <alignment horizontal="center" vertical="center" wrapText="1"/>
      <protection/>
    </xf>
    <xf numFmtId="177" fontId="3" fillId="0" borderId="9" xfId="54" applyNumberFormat="1" applyFont="1" applyFill="1" applyBorder="1" applyAlignment="1" applyProtection="1">
      <alignment horizontal="right" vertical="center" wrapText="1"/>
      <protection/>
    </xf>
    <xf numFmtId="49" fontId="3" fillId="0" borderId="12" xfId="57" applyNumberFormat="1" applyFont="1" applyFill="1" applyBorder="1" applyAlignment="1" applyProtection="1">
      <alignment horizontal="left" vertical="center" wrapText="1"/>
      <protection locked="0"/>
    </xf>
    <xf numFmtId="177" fontId="3" fillId="0" borderId="9" xfId="54" applyNumberFormat="1" applyFont="1" applyFill="1" applyBorder="1" applyAlignment="1">
      <alignment horizontal="right" vertical="center"/>
      <protection/>
    </xf>
    <xf numFmtId="49" fontId="3" fillId="0" borderId="0" xfId="54" applyNumberFormat="1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left" vertical="center"/>
      <protection/>
    </xf>
    <xf numFmtId="179" fontId="3" fillId="0" borderId="0" xfId="54" applyNumberFormat="1" applyFont="1" applyFill="1" applyAlignment="1">
      <alignment horizontal="center" vertical="center"/>
      <protection/>
    </xf>
    <xf numFmtId="179" fontId="3" fillId="11" borderId="0" xfId="54" applyNumberFormat="1" applyFont="1" applyFill="1" applyAlignment="1">
      <alignment vertical="center"/>
      <protection/>
    </xf>
    <xf numFmtId="177" fontId="3" fillId="11" borderId="11" xfId="54" applyNumberFormat="1" applyFont="1" applyFill="1" applyBorder="1" applyAlignment="1">
      <alignment horizontal="center" vertical="center" wrapText="1"/>
      <protection/>
    </xf>
    <xf numFmtId="177" fontId="3" fillId="0" borderId="9" xfId="54" applyNumberFormat="1" applyFont="1" applyFill="1" applyBorder="1" applyAlignment="1" applyProtection="1">
      <alignment horizontal="center" vertical="center" wrapText="1"/>
      <protection/>
    </xf>
    <xf numFmtId="177" fontId="3" fillId="0" borderId="9" xfId="54" applyNumberFormat="1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18" xfId="54" applyFont="1" applyBorder="1" applyAlignment="1">
      <alignment horizontal="left" vertical="center" wrapText="1"/>
      <protection/>
    </xf>
    <xf numFmtId="181" fontId="3" fillId="0" borderId="9" xfId="54" applyNumberFormat="1" applyFont="1" applyFill="1" applyBorder="1" applyAlignment="1" applyProtection="1">
      <alignment horizontal="right" vertical="center" wrapText="1"/>
      <protection/>
    </xf>
    <xf numFmtId="179" fontId="3" fillId="0" borderId="9" xfId="54" applyNumberFormat="1" applyFont="1" applyFill="1" applyBorder="1" applyAlignment="1">
      <alignment horizontal="center" vertical="center"/>
      <protection/>
    </xf>
    <xf numFmtId="0" fontId="2" fillId="0" borderId="0" xfId="54" applyFill="1">
      <alignment vertical="center"/>
      <protection/>
    </xf>
    <xf numFmtId="0" fontId="2" fillId="0" borderId="0" xfId="54" applyFont="1" applyFill="1" applyAlignment="1">
      <alignment horizontal="centerContinuous" vertical="center"/>
      <protection/>
    </xf>
    <xf numFmtId="0" fontId="2" fillId="0" borderId="0" xfId="56" applyFill="1">
      <alignment vertical="center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8" xfId="56" applyFont="1" applyBorder="1" applyAlignment="1">
      <alignment vertical="center" wrapText="1"/>
      <protection/>
    </xf>
    <xf numFmtId="0" fontId="3" fillId="0" borderId="0" xfId="56" applyFont="1" applyFill="1" applyAlignment="1">
      <alignment vertical="center" wrapText="1"/>
      <protection/>
    </xf>
    <xf numFmtId="0" fontId="3" fillId="0" borderId="18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176" fontId="3" fillId="11" borderId="11" xfId="56" applyNumberFormat="1" applyFont="1" applyFill="1" applyBorder="1" applyAlignment="1">
      <alignment horizontal="right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176" fontId="3" fillId="0" borderId="11" xfId="56" applyNumberFormat="1" applyFont="1" applyFill="1" applyBorder="1" applyAlignment="1">
      <alignment horizontal="right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49" fontId="3" fillId="0" borderId="9" xfId="56" applyNumberFormat="1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Font="1" applyAlignment="1">
      <alignment horizontal="right" vertical="top"/>
      <protection/>
    </xf>
    <xf numFmtId="0" fontId="2" fillId="11" borderId="11" xfId="56" applyFill="1" applyBorder="1" applyAlignment="1">
      <alignment horizontal="center" vertical="center"/>
      <protection/>
    </xf>
    <xf numFmtId="0" fontId="3" fillId="11" borderId="10" xfId="56" applyFont="1" applyFill="1" applyBorder="1" applyAlignment="1">
      <alignment horizontal="center" vertical="center"/>
      <protection/>
    </xf>
    <xf numFmtId="176" fontId="3" fillId="11" borderId="11" xfId="56" applyNumberFormat="1" applyFont="1" applyFill="1" applyBorder="1" applyAlignment="1">
      <alignment horizontal="center" vertical="center" wrapText="1"/>
      <protection/>
    </xf>
    <xf numFmtId="176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9" xfId="56" applyFont="1" applyFill="1" applyBorder="1" applyAlignment="1">
      <alignment horizontal="centerContinuous"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2" fillId="0" borderId="0" xfId="57" applyFill="1">
      <alignment vertical="center"/>
      <protection/>
    </xf>
    <xf numFmtId="0" fontId="3" fillId="0" borderId="0" xfId="57" applyFont="1" applyAlignment="1">
      <alignment horizontal="centerContinuous" vertical="center"/>
      <protection/>
    </xf>
    <xf numFmtId="0" fontId="2" fillId="0" borderId="0" xfId="57">
      <alignment vertical="center"/>
      <protection/>
    </xf>
    <xf numFmtId="0" fontId="3" fillId="0" borderId="0" xfId="57" applyFont="1" applyAlignment="1">
      <alignment horizontal="right" vertical="center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11" xfId="57" applyFont="1" applyFill="1" applyBorder="1" applyAlignment="1">
      <alignment horizontal="center" vertical="center" wrapText="1"/>
      <protection/>
    </xf>
    <xf numFmtId="49" fontId="3" fillId="0" borderId="9" xfId="57" applyNumberFormat="1" applyFont="1" applyFill="1" applyBorder="1" applyAlignment="1" applyProtection="1">
      <alignment horizontal="center" vertical="center" wrapText="1"/>
      <protection locked="0"/>
    </xf>
    <xf numFmtId="184" fontId="3" fillId="0" borderId="13" xfId="57" applyNumberFormat="1" applyFont="1" applyFill="1" applyBorder="1" applyAlignment="1" applyProtection="1">
      <alignment horizontal="right" vertical="center" wrapText="1"/>
      <protection/>
    </xf>
    <xf numFmtId="184" fontId="3" fillId="0" borderId="9" xfId="57" applyNumberFormat="1" applyFont="1" applyFill="1" applyBorder="1" applyAlignment="1" applyProtection="1">
      <alignment horizontal="right" vertical="center" wrapText="1"/>
      <protection/>
    </xf>
    <xf numFmtId="184" fontId="3" fillId="0" borderId="12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 horizontal="centerContinuous" vertical="center"/>
      <protection/>
    </xf>
    <xf numFmtId="0" fontId="3" fillId="0" borderId="0" xfId="57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7" applyFont="1" applyFill="1" applyBorder="1" applyAlignment="1">
      <alignment horizontal="center" vertical="center"/>
      <protection/>
    </xf>
    <xf numFmtId="184" fontId="3" fillId="0" borderId="13" xfId="57" applyNumberFormat="1" applyFont="1" applyFill="1" applyBorder="1" applyAlignment="1" applyProtection="1">
      <alignment horizontal="right" vertical="center" wrapText="1"/>
      <protection locked="0"/>
    </xf>
    <xf numFmtId="184" fontId="3" fillId="0" borderId="9" xfId="57" applyNumberFormat="1" applyFont="1" applyFill="1" applyBorder="1" applyAlignment="1" applyProtection="1">
      <alignment horizontal="right" vertical="center" wrapText="1"/>
      <protection locked="0"/>
    </xf>
    <xf numFmtId="178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178" fontId="3" fillId="0" borderId="9" xfId="0" applyNumberFormat="1" applyFont="1" applyFill="1" applyBorder="1" applyAlignment="1">
      <alignment horizontal="right" vertical="center" wrapText="1"/>
    </xf>
    <xf numFmtId="0" fontId="3" fillId="0" borderId="9" xfId="60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3" fillId="11" borderId="17" xfId="57" applyFont="1" applyFill="1" applyBorder="1" applyAlignment="1">
      <alignment horizontal="center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2" fillId="0" borderId="17" xfId="57" applyNumberFormat="1" applyFont="1" applyFill="1" applyBorder="1" applyAlignment="1" applyProtection="1">
      <alignment vertical="center"/>
      <protection/>
    </xf>
    <xf numFmtId="0" fontId="2" fillId="0" borderId="9" xfId="57" applyNumberFormat="1" applyFont="1" applyFill="1" applyBorder="1" applyAlignment="1" applyProtection="1">
      <alignment vertical="center"/>
      <protection/>
    </xf>
    <xf numFmtId="0" fontId="6" fillId="0" borderId="0" xfId="57" applyNumberFormat="1" applyFont="1" applyFill="1" applyAlignment="1" applyProtection="1">
      <alignment horizontal="center" vertical="center"/>
      <protection/>
    </xf>
    <xf numFmtId="0" fontId="3" fillId="0" borderId="18" xfId="57" applyFont="1" applyBorder="1" applyAlignment="1">
      <alignment horizontal="left" vertical="center"/>
      <protection/>
    </xf>
    <xf numFmtId="0" fontId="3" fillId="0" borderId="18" xfId="57" applyNumberFormat="1" applyFont="1" applyFill="1" applyBorder="1" applyAlignment="1" applyProtection="1">
      <alignment horizontal="right" vertical="center" wrapText="1"/>
      <protection/>
    </xf>
    <xf numFmtId="0" fontId="3" fillId="11" borderId="9" xfId="57" applyNumberFormat="1" applyFont="1" applyFill="1" applyBorder="1" applyAlignment="1" applyProtection="1">
      <alignment horizontal="center" vertical="center" wrapText="1"/>
      <protection/>
    </xf>
    <xf numFmtId="0" fontId="3" fillId="11" borderId="13" xfId="57" applyFont="1" applyFill="1" applyBorder="1" applyAlignment="1">
      <alignment horizontal="center" vertical="center" wrapText="1"/>
      <protection/>
    </xf>
    <xf numFmtId="0" fontId="3" fillId="11" borderId="23" xfId="56" applyNumberFormat="1" applyFont="1" applyFill="1" applyBorder="1" applyAlignment="1" applyProtection="1">
      <alignment horizontal="center" vertical="center"/>
      <protection/>
    </xf>
    <xf numFmtId="0" fontId="3" fillId="11" borderId="13" xfId="56" applyNumberFormat="1" applyFont="1" applyFill="1" applyBorder="1" applyAlignment="1" applyProtection="1">
      <alignment horizontal="center" vertical="center"/>
      <protection/>
    </xf>
    <xf numFmtId="0" fontId="3" fillId="11" borderId="17" xfId="56" applyNumberFormat="1" applyFont="1" applyFill="1" applyBorder="1" applyAlignment="1" applyProtection="1">
      <alignment horizontal="center" vertical="center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Alignment="1" applyProtection="1">
      <alignment horizontal="center" vertical="center"/>
      <protection/>
    </xf>
    <xf numFmtId="0" fontId="3" fillId="0" borderId="18" xfId="56" applyNumberFormat="1" applyFont="1" applyFill="1" applyBorder="1" applyAlignment="1" applyProtection="1">
      <alignment horizontal="right" vertic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49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13" xfId="56" applyFont="1" applyFill="1" applyBorder="1" applyAlignment="1">
      <alignment horizontal="center" vertical="center" wrapText="1"/>
      <protection/>
    </xf>
    <xf numFmtId="0" fontId="2" fillId="11" borderId="14" xfId="54" applyFont="1" applyFill="1" applyBorder="1" applyAlignment="1">
      <alignment horizontal="center" vertical="center" wrapText="1"/>
      <protection/>
    </xf>
    <xf numFmtId="0" fontId="2" fillId="11" borderId="14" xfId="54" applyFont="1" applyFill="1" applyBorder="1" applyAlignment="1" applyProtection="1">
      <alignment horizontal="center" vertical="center" wrapText="1"/>
      <protection locked="0"/>
    </xf>
    <xf numFmtId="0" fontId="2" fillId="11" borderId="9" xfId="54" applyFont="1" applyFill="1" applyBorder="1" applyAlignment="1">
      <alignment horizontal="center" vertical="center" wrapText="1"/>
      <protection/>
    </xf>
    <xf numFmtId="0" fontId="2" fillId="11" borderId="17" xfId="54" applyFont="1" applyFill="1" applyBorder="1" applyAlignment="1">
      <alignment horizontal="center" vertical="center" wrapText="1"/>
      <protection/>
    </xf>
    <xf numFmtId="179" fontId="3" fillId="11" borderId="17" xfId="54" applyNumberFormat="1" applyFont="1" applyFill="1" applyBorder="1" applyAlignment="1" applyProtection="1">
      <alignment horizontal="center" vertical="center" wrapText="1"/>
      <protection/>
    </xf>
    <xf numFmtId="17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7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1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49" fontId="3" fillId="11" borderId="18" xfId="54" applyNumberFormat="1" applyFont="1" applyFill="1" applyBorder="1" applyAlignment="1">
      <alignment horizontal="left" vertical="center"/>
      <protection/>
    </xf>
    <xf numFmtId="0" fontId="3" fillId="11" borderId="18" xfId="54" applyNumberFormat="1" applyFont="1" applyFill="1" applyBorder="1" applyAlignment="1" applyProtection="1">
      <alignment horizontal="right" vertical="center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3" fillId="11" borderId="13" xfId="54" applyNumberFormat="1" applyFont="1" applyFill="1" applyBorder="1" applyAlignment="1" applyProtection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9" xfId="58" applyNumberFormat="1" applyFont="1" applyFill="1" applyBorder="1" applyAlignment="1" applyProtection="1">
      <alignment horizontal="center" vertical="center" wrapText="1"/>
      <protection/>
    </xf>
    <xf numFmtId="0" fontId="2" fillId="11" borderId="9" xfId="61" applyFont="1" applyFill="1" applyBorder="1" applyAlignment="1">
      <alignment horizontal="center" vertical="center" wrapText="1"/>
      <protection/>
    </xf>
    <xf numFmtId="0" fontId="2" fillId="11" borderId="11" xfId="61" applyFont="1" applyFill="1" applyBorder="1" applyAlignment="1">
      <alignment horizontal="center" vertical="center" wrapText="1"/>
      <protection/>
    </xf>
    <xf numFmtId="0" fontId="2" fillId="11" borderId="10" xfId="61" applyFont="1" applyFill="1" applyBorder="1" applyAlignment="1">
      <alignment horizontal="center" vertical="center" wrapText="1"/>
      <protection/>
    </xf>
    <xf numFmtId="0" fontId="2" fillId="11" borderId="17" xfId="61" applyFont="1" applyFill="1" applyBorder="1" applyAlignment="1">
      <alignment horizontal="center" vertical="center" wrapText="1"/>
      <protection/>
    </xf>
    <xf numFmtId="0" fontId="6" fillId="0" borderId="0" xfId="58" applyNumberFormat="1" applyFont="1" applyFill="1" applyAlignment="1" applyProtection="1">
      <alignment horizontal="center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3" fillId="0" borderId="18" xfId="58" applyNumberFormat="1" applyFont="1" applyFill="1" applyBorder="1" applyAlignment="1" applyProtection="1">
      <alignment horizontal="right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9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2" fillId="11" borderId="9" xfId="49" applyNumberFormat="1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 wrapText="1"/>
      <protection/>
    </xf>
    <xf numFmtId="0" fontId="3" fillId="0" borderId="18" xfId="49" applyFont="1" applyBorder="1" applyAlignment="1">
      <alignment horizontal="left" vertical="center" wrapText="1"/>
      <protection/>
    </xf>
    <xf numFmtId="0" fontId="2" fillId="0" borderId="18" xfId="49" applyNumberFormat="1" applyFont="1" applyFill="1" applyBorder="1" applyAlignment="1" applyProtection="1">
      <alignment horizontal="center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0" borderId="18" xfId="52" applyFont="1" applyBorder="1" applyAlignment="1">
      <alignment horizontal="left" vertical="center"/>
      <protection/>
    </xf>
    <xf numFmtId="0" fontId="3" fillId="0" borderId="18" xfId="52" applyNumberFormat="1" applyFont="1" applyFill="1" applyBorder="1" applyAlignment="1" applyProtection="1">
      <alignment horizontal="right" vertical="center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3" fillId="11" borderId="19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3" fillId="11" borderId="14" xfId="52" applyNumberFormat="1" applyFont="1" applyFill="1" applyBorder="1" applyAlignment="1" applyProtection="1">
      <alignment horizontal="center" vertical="center" wrapText="1"/>
      <protection/>
    </xf>
    <xf numFmtId="0" fontId="3" fillId="11" borderId="12" xfId="52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3" fillId="11" borderId="10" xfId="51" applyNumberFormat="1" applyFont="1" applyFill="1" applyBorder="1" applyAlignment="1" applyProtection="1">
      <alignment horizontal="center" vertical="center" wrapText="1"/>
      <protection/>
    </xf>
    <xf numFmtId="0" fontId="3" fillId="11" borderId="17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8" xfId="55" applyFont="1" applyBorder="1" applyAlignment="1">
      <alignment horizontal="left" vertical="center" wrapText="1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NumberFormat="1" applyFont="1" applyFill="1" applyAlignment="1" applyProtection="1">
      <alignment horizontal="right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18" xfId="44" applyFont="1" applyBorder="1" applyAlignment="1">
      <alignment horizontal="left" vertical="center" wrapText="1"/>
      <protection/>
    </xf>
    <xf numFmtId="0" fontId="3" fillId="0" borderId="18" xfId="44" applyNumberFormat="1" applyFont="1" applyFill="1" applyBorder="1" applyAlignment="1" applyProtection="1">
      <alignment horizontal="right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3" fillId="0" borderId="18" xfId="43" applyFont="1" applyBorder="1" applyAlignment="1">
      <alignment horizontal="left" vertical="center"/>
      <protection/>
    </xf>
    <xf numFmtId="0" fontId="3" fillId="0" borderId="18" xfId="43" applyNumberFormat="1" applyFont="1" applyFill="1" applyBorder="1" applyAlignment="1" applyProtection="1">
      <alignment horizontal="right" vertical="center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13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3" fillId="11" borderId="14" xfId="53" applyFont="1" applyFill="1" applyBorder="1" applyAlignment="1">
      <alignment horizontal="center" vertical="center" wrapText="1"/>
      <protection/>
    </xf>
    <xf numFmtId="0" fontId="3" fillId="11" borderId="23" xfId="53" applyFont="1" applyFill="1" applyBorder="1" applyAlignment="1">
      <alignment horizontal="center" vertical="center" wrapText="1"/>
      <protection/>
    </xf>
    <xf numFmtId="0" fontId="2" fillId="11" borderId="20" xfId="50" applyFont="1" applyFill="1" applyBorder="1" applyAlignment="1">
      <alignment horizontal="center" vertical="center" wrapText="1"/>
      <protection/>
    </xf>
    <xf numFmtId="0" fontId="2" fillId="11" borderId="15" xfId="50" applyFont="1" applyFill="1" applyBorder="1" applyAlignment="1" applyProtection="1">
      <alignment horizontal="center" vertical="center" wrapText="1"/>
      <protection locked="0"/>
    </xf>
    <xf numFmtId="0" fontId="2" fillId="11" borderId="24" xfId="50" applyFont="1" applyFill="1" applyBorder="1" applyAlignment="1">
      <alignment horizontal="center" vertical="center" wrapText="1"/>
      <protection/>
    </xf>
    <xf numFmtId="0" fontId="2" fillId="11" borderId="9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8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18" xfId="50" applyFont="1" applyBorder="1" applyAlignment="1">
      <alignment horizontal="left" vertical="center" wrapText="1"/>
      <protection/>
    </xf>
    <xf numFmtId="0" fontId="3" fillId="0" borderId="18" xfId="50" applyNumberFormat="1" applyFont="1" applyFill="1" applyBorder="1" applyAlignment="1" applyProtection="1">
      <alignment horizontal="right" vertical="center"/>
      <protection/>
    </xf>
    <xf numFmtId="0" fontId="3" fillId="11" borderId="13" xfId="50" applyNumberFormat="1" applyFont="1" applyFill="1" applyBorder="1" applyAlignment="1" applyProtection="1">
      <alignment horizontal="center" vertical="center"/>
      <protection/>
    </xf>
    <xf numFmtId="0" fontId="3" fillId="11" borderId="12" xfId="50" applyNumberFormat="1" applyFont="1" applyFill="1" applyBorder="1" applyAlignment="1" applyProtection="1">
      <alignment horizontal="center" vertical="center"/>
      <protection/>
    </xf>
    <xf numFmtId="0" fontId="3" fillId="11" borderId="14" xfId="5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11" borderId="23" xfId="48" applyNumberFormat="1" applyFont="1" applyFill="1" applyBorder="1" applyAlignment="1" applyProtection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8" xfId="48" applyNumberFormat="1" applyFont="1" applyFill="1" applyBorder="1" applyAlignment="1" applyProtection="1">
      <alignment horizontal="center" vertical="center" wrapText="1"/>
      <protection/>
    </xf>
    <xf numFmtId="0" fontId="3" fillId="11" borderId="12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Font="1" applyBorder="1" applyAlignment="1">
      <alignment horizontal="left" vertical="center" wrapText="1"/>
      <protection/>
    </xf>
    <xf numFmtId="0" fontId="3" fillId="0" borderId="18" xfId="48" applyNumberFormat="1" applyFont="1" applyFill="1" applyBorder="1" applyAlignment="1" applyProtection="1">
      <alignment horizontal="right" vertical="center"/>
      <protection/>
    </xf>
    <xf numFmtId="0" fontId="3" fillId="11" borderId="14" xfId="48" applyNumberFormat="1" applyFont="1" applyFill="1" applyBorder="1" applyAlignment="1" applyProtection="1">
      <alignment horizontal="center" vertical="center" wrapText="1"/>
      <protection/>
    </xf>
    <xf numFmtId="0" fontId="2" fillId="11" borderId="14" xfId="48" applyFont="1" applyFill="1" applyBorder="1" applyAlignment="1">
      <alignment horizontal="center" vertical="center" wrapText="1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left" vertical="center"/>
    </xf>
    <xf numFmtId="0" fontId="3" fillId="11" borderId="9" xfId="47" applyNumberFormat="1" applyFont="1" applyFill="1" applyBorder="1" applyAlignment="1" applyProtection="1">
      <alignment horizontal="center" vertical="center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7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8" xfId="47" applyFont="1" applyBorder="1" applyAlignment="1">
      <alignment horizontal="right" vertical="center"/>
      <protection/>
    </xf>
    <xf numFmtId="0" fontId="2" fillId="0" borderId="18" xfId="47" applyBorder="1" applyAlignment="1">
      <alignment horizontal="right" vertical="center"/>
      <protection/>
    </xf>
    <xf numFmtId="0" fontId="3" fillId="0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4" xfId="46" applyNumberFormat="1" applyFont="1" applyFill="1" applyBorder="1" applyAlignment="1" applyProtection="1">
      <alignment horizontal="center" vertical="center" wrapText="1"/>
      <protection/>
    </xf>
    <xf numFmtId="0" fontId="3" fillId="11" borderId="24" xfId="46" applyNumberFormat="1" applyFont="1" applyFill="1" applyBorder="1" applyAlignment="1" applyProtection="1">
      <alignment horizontal="center" vertical="center" wrapText="1"/>
      <protection/>
    </xf>
    <xf numFmtId="0" fontId="3" fillId="11" borderId="18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2" fillId="0" borderId="18" xfId="46" applyFont="1" applyBorder="1" applyAlignment="1">
      <alignment horizontal="left" vertical="center"/>
      <protection/>
    </xf>
    <xf numFmtId="0" fontId="2" fillId="0" borderId="9" xfId="46" applyNumberFormat="1" applyFont="1" applyFill="1" applyBorder="1" applyAlignment="1" applyProtection="1">
      <alignment horizontal="center" vertical="center" wrapText="1"/>
      <protection/>
    </xf>
    <xf numFmtId="0" fontId="2" fillId="0" borderId="20" xfId="46" applyNumberFormat="1" applyFont="1" applyFill="1" applyBorder="1" applyAlignment="1" applyProtection="1">
      <alignment horizontal="center" vertical="center" wrapText="1"/>
      <protection/>
    </xf>
    <xf numFmtId="0" fontId="2" fillId="0" borderId="11" xfId="46" applyNumberFormat="1" applyFont="1" applyFill="1" applyBorder="1" applyAlignment="1" applyProtection="1">
      <alignment horizontal="center" vertical="center" wrapText="1"/>
      <protection/>
    </xf>
    <xf numFmtId="0" fontId="2" fillId="0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23" xfId="46" applyNumberFormat="1" applyFont="1" applyFill="1" applyBorder="1" applyAlignment="1" applyProtection="1">
      <alignment horizontal="center" vertical="center" wrapText="1"/>
      <protection/>
    </xf>
    <xf numFmtId="0" fontId="3" fillId="11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17" xfId="46" applyNumberFormat="1" applyFont="1" applyFill="1" applyBorder="1" applyAlignment="1" applyProtection="1">
      <alignment horizontal="center" vertical="center" wrapText="1"/>
      <protection/>
    </xf>
    <xf numFmtId="0" fontId="4" fillId="0" borderId="0" xfId="45" applyFont="1" applyAlignment="1">
      <alignment horizontal="center" vertical="center"/>
      <protection/>
    </xf>
    <xf numFmtId="0" fontId="5" fillId="11" borderId="14" xfId="45" applyNumberFormat="1" applyFont="1" applyFill="1" applyBorder="1" applyAlignment="1" applyProtection="1">
      <alignment horizontal="center" vertical="center"/>
      <protection/>
    </xf>
    <xf numFmtId="0" fontId="5" fillId="11" borderId="9" xfId="45" applyNumberFormat="1" applyFont="1" applyFill="1" applyBorder="1" applyAlignment="1" applyProtection="1">
      <alignment horizontal="center" vertical="center"/>
      <protection/>
    </xf>
    <xf numFmtId="0" fontId="5" fillId="11" borderId="13" xfId="45" applyNumberFormat="1" applyFont="1" applyFill="1" applyBorder="1" applyAlignment="1" applyProtection="1">
      <alignment horizontal="center" vertical="center"/>
      <protection/>
    </xf>
    <xf numFmtId="0" fontId="5" fillId="11" borderId="9" xfId="45" applyNumberFormat="1" applyFont="1" applyFill="1" applyBorder="1" applyAlignment="1" applyProtection="1">
      <alignment horizontal="center" vertical="center" wrapText="1"/>
      <protection/>
    </xf>
    <xf numFmtId="0" fontId="5" fillId="11" borderId="14" xfId="45" applyNumberFormat="1" applyFont="1" applyFill="1" applyBorder="1" applyAlignment="1" applyProtection="1">
      <alignment horizontal="center" vertical="center" wrapText="1"/>
      <protection/>
    </xf>
    <xf numFmtId="0" fontId="5" fillId="11" borderId="9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59" applyNumberFormat="1" applyFont="1" applyFill="1" applyAlignment="1" applyProtection="1">
      <alignment horizontal="center" vertical="center"/>
      <protection/>
    </xf>
    <xf numFmtId="0" fontId="5" fillId="11" borderId="11" xfId="59" applyNumberFormat="1" applyFont="1" applyFill="1" applyBorder="1" applyAlignment="1" applyProtection="1">
      <alignment horizontal="center" vertical="center" wrapText="1"/>
      <protection/>
    </xf>
    <xf numFmtId="0" fontId="5" fillId="11" borderId="17" xfId="59" applyNumberFormat="1" applyFont="1" applyFill="1" applyBorder="1" applyAlignment="1" applyProtection="1">
      <alignment horizontal="center" vertical="center" wrapText="1"/>
      <protection/>
    </xf>
    <xf numFmtId="0" fontId="5" fillId="11" borderId="13" xfId="59" applyNumberFormat="1" applyFont="1" applyFill="1" applyBorder="1" applyAlignment="1" applyProtection="1">
      <alignment horizontal="center" vertical="center" wrapText="1"/>
      <protection/>
    </xf>
    <xf numFmtId="0" fontId="5" fillId="11" borderId="14" xfId="59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4_06一般公共预算基本支出表" xfId="41"/>
    <cellStyle name="常规 5" xfId="42"/>
    <cellStyle name="常规_01024199FB0E4AA990B5AE7002822FBB" xfId="43"/>
    <cellStyle name="常规_0B6CD2B80CC44853A61EA0F3C70718A7" xfId="44"/>
    <cellStyle name="常规_10FFF10EDCCA4317905A55AF0DC4BD23" xfId="45"/>
    <cellStyle name="常规_16D242D3E8CA48A39E7BABAD4C2ADF34" xfId="46"/>
    <cellStyle name="常规_234CAB730E9A49B381A8B2597D07D694" xfId="47"/>
    <cellStyle name="常规_385200E607F04804B5C7988757B03D63" xfId="48"/>
    <cellStyle name="常规_39487248717147F198562F069F2ADD01" xfId="49"/>
    <cellStyle name="常规_5E9FB8AE66E14E3CBF0A58F4E691094F" xfId="50"/>
    <cellStyle name="常规_76F45534EFC8460DA0F4824A8C8A34BC" xfId="51"/>
    <cellStyle name="常规_895BA4DC252E44F38DB6B1093505760C" xfId="52"/>
    <cellStyle name="常规_9BD24174709145A1A19E8F64762D88B5" xfId="53"/>
    <cellStyle name="常规_AB1B1E38243A4EE5BA45BBBA49A942B7" xfId="54"/>
    <cellStyle name="常规_E8AF75BCA17C4A7BA79F29CA83B6F5A7" xfId="55"/>
    <cellStyle name="常规_EA9ADEE351EC4FBE8D6B10FECBD78F3B" xfId="56"/>
    <cellStyle name="常规_F2C9F44EAE6D41698431DB70DDBCF964" xfId="57"/>
    <cellStyle name="常规_FA85956AF29D46888C80C611E9FB4855" xfId="58"/>
    <cellStyle name="常规_FDEBF98641054675A285ACB70D2F65A1" xfId="59"/>
    <cellStyle name="常规_部门收支总表" xfId="60"/>
    <cellStyle name="常规_工资福利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="90" zoomScaleNormal="90" workbookViewId="0" topLeftCell="A1">
      <selection activeCell="E36" sqref="E36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87"/>
      <c r="B1" s="288"/>
      <c r="C1" s="288"/>
      <c r="D1" s="288"/>
      <c r="E1" s="288"/>
      <c r="H1" s="437" t="s">
        <v>0</v>
      </c>
    </row>
    <row r="2" spans="1:8" ht="20.25" customHeight="1">
      <c r="A2" s="445" t="s">
        <v>1</v>
      </c>
      <c r="B2" s="445"/>
      <c r="C2" s="445"/>
      <c r="D2" s="445"/>
      <c r="E2" s="445"/>
      <c r="F2" s="445"/>
      <c r="G2" s="445"/>
      <c r="H2" s="445"/>
    </row>
    <row r="3" spans="1:8" ht="16.5" customHeight="1">
      <c r="A3" s="446" t="s">
        <v>2</v>
      </c>
      <c r="B3" s="446"/>
      <c r="C3" s="290"/>
      <c r="D3" s="290"/>
      <c r="E3" s="291"/>
      <c r="H3" s="292" t="s">
        <v>3</v>
      </c>
    </row>
    <row r="4" spans="1:8" ht="16.5" customHeight="1">
      <c r="A4" s="293" t="s">
        <v>4</v>
      </c>
      <c r="B4" s="293"/>
      <c r="C4" s="447" t="s">
        <v>5</v>
      </c>
      <c r="D4" s="447"/>
      <c r="E4" s="447"/>
      <c r="F4" s="447"/>
      <c r="G4" s="447"/>
      <c r="H4" s="447"/>
    </row>
    <row r="5" spans="1:8" ht="15" customHeight="1">
      <c r="A5" s="294" t="s">
        <v>6</v>
      </c>
      <c r="B5" s="294" t="s">
        <v>7</v>
      </c>
      <c r="C5" s="295" t="s">
        <v>8</v>
      </c>
      <c r="D5" s="294" t="s">
        <v>7</v>
      </c>
      <c r="E5" s="295" t="s">
        <v>9</v>
      </c>
      <c r="F5" s="294" t="s">
        <v>7</v>
      </c>
      <c r="G5" s="295" t="s">
        <v>10</v>
      </c>
      <c r="H5" s="294" t="s">
        <v>7</v>
      </c>
    </row>
    <row r="6" spans="1:8" s="22" customFormat="1" ht="15" customHeight="1">
      <c r="A6" s="296" t="s">
        <v>11</v>
      </c>
      <c r="B6" s="297">
        <v>376.26</v>
      </c>
      <c r="C6" s="296" t="s">
        <v>12</v>
      </c>
      <c r="D6" s="441">
        <v>376.26</v>
      </c>
      <c r="E6" s="296" t="s">
        <v>13</v>
      </c>
      <c r="F6" s="297">
        <f>SUM(F7:F9)</f>
        <v>216.26</v>
      </c>
      <c r="G6" s="300" t="s">
        <v>14</v>
      </c>
      <c r="H6" s="442">
        <f>F7</f>
        <v>184.9</v>
      </c>
    </row>
    <row r="7" spans="1:8" s="22" customFormat="1" ht="15" customHeight="1">
      <c r="A7" s="296" t="s">
        <v>15</v>
      </c>
      <c r="B7" s="297">
        <v>376.26</v>
      </c>
      <c r="C7" s="300" t="s">
        <v>16</v>
      </c>
      <c r="D7" s="441"/>
      <c r="E7" s="296" t="s">
        <v>17</v>
      </c>
      <c r="F7" s="297">
        <v>184.9</v>
      </c>
      <c r="G7" s="300" t="s">
        <v>18</v>
      </c>
      <c r="H7" s="442">
        <f>F8+F11</f>
        <v>191.36</v>
      </c>
    </row>
    <row r="8" spans="1:8" s="22" customFormat="1" ht="15" customHeight="1">
      <c r="A8" s="296" t="s">
        <v>19</v>
      </c>
      <c r="B8" s="297">
        <f>'2部门收入总表'!F7</f>
        <v>0</v>
      </c>
      <c r="C8" s="296" t="s">
        <v>20</v>
      </c>
      <c r="D8" s="441"/>
      <c r="E8" s="296" t="s">
        <v>21</v>
      </c>
      <c r="F8" s="297">
        <v>31.36</v>
      </c>
      <c r="G8" s="300" t="s">
        <v>22</v>
      </c>
      <c r="H8" s="442">
        <f>F16</f>
        <v>0</v>
      </c>
    </row>
    <row r="9" spans="1:8" s="22" customFormat="1" ht="15" customHeight="1">
      <c r="A9" s="296" t="s">
        <v>23</v>
      </c>
      <c r="B9" s="297">
        <f>'2部门收入总表'!G7</f>
        <v>0</v>
      </c>
      <c r="C9" s="296" t="s">
        <v>24</v>
      </c>
      <c r="D9" s="441"/>
      <c r="E9" s="296" t="s">
        <v>25</v>
      </c>
      <c r="F9" s="297"/>
      <c r="G9" s="300" t="s">
        <v>26</v>
      </c>
      <c r="H9" s="442">
        <f>F15</f>
        <v>0</v>
      </c>
    </row>
    <row r="10" spans="1:8" s="22" customFormat="1" ht="15" customHeight="1">
      <c r="A10" s="296" t="s">
        <v>27</v>
      </c>
      <c r="B10" s="297">
        <f>'2部门收入总表'!H7</f>
        <v>0</v>
      </c>
      <c r="C10" s="296" t="s">
        <v>28</v>
      </c>
      <c r="D10" s="441"/>
      <c r="E10" s="296" t="s">
        <v>29</v>
      </c>
      <c r="F10" s="297">
        <f>SUM(F11:F17)</f>
        <v>160</v>
      </c>
      <c r="G10" s="300" t="s">
        <v>30</v>
      </c>
      <c r="H10" s="442"/>
    </row>
    <row r="11" spans="1:8" s="22" customFormat="1" ht="15" customHeight="1">
      <c r="A11" s="296" t="s">
        <v>31</v>
      </c>
      <c r="B11" s="297">
        <f>'2部门收入总表'!I7</f>
        <v>0</v>
      </c>
      <c r="C11" s="296" t="s">
        <v>32</v>
      </c>
      <c r="D11" s="441"/>
      <c r="E11" s="443" t="s">
        <v>33</v>
      </c>
      <c r="F11" s="297">
        <f>'4部门支出总表（分类）'!L12</f>
        <v>160</v>
      </c>
      <c r="G11" s="300" t="s">
        <v>34</v>
      </c>
      <c r="H11" s="442"/>
    </row>
    <row r="12" spans="1:8" s="22" customFormat="1" ht="15" customHeight="1">
      <c r="A12" s="296" t="s">
        <v>35</v>
      </c>
      <c r="B12" s="297">
        <f>'2部门收入总表'!J7</f>
        <v>0</v>
      </c>
      <c r="C12" s="296" t="s">
        <v>36</v>
      </c>
      <c r="D12" s="441"/>
      <c r="E12" s="443" t="s">
        <v>37</v>
      </c>
      <c r="F12" s="297">
        <f>'4部门支出总表（分类）'!M12</f>
        <v>0</v>
      </c>
      <c r="G12" s="300" t="s">
        <v>38</v>
      </c>
      <c r="H12" s="442">
        <f>F12</f>
        <v>0</v>
      </c>
    </row>
    <row r="13" spans="1:8" s="22" customFormat="1" ht="15" customHeight="1">
      <c r="A13" s="296" t="s">
        <v>39</v>
      </c>
      <c r="B13" s="297">
        <f>'2部门收入总表'!K7</f>
        <v>0</v>
      </c>
      <c r="C13" s="296" t="s">
        <v>40</v>
      </c>
      <c r="D13" s="441"/>
      <c r="E13" s="443" t="s">
        <v>41</v>
      </c>
      <c r="F13" s="297">
        <f>'4部门支出总表（分类）'!N12</f>
        <v>0</v>
      </c>
      <c r="G13" s="300" t="s">
        <v>42</v>
      </c>
      <c r="H13" s="442"/>
    </row>
    <row r="14" spans="1:8" s="22" customFormat="1" ht="15" customHeight="1">
      <c r="A14" s="296" t="s">
        <v>43</v>
      </c>
      <c r="B14" s="297">
        <f>'2部门收入总表'!L7</f>
        <v>0</v>
      </c>
      <c r="C14" s="296" t="s">
        <v>44</v>
      </c>
      <c r="D14" s="441"/>
      <c r="E14" s="443" t="s">
        <v>45</v>
      </c>
      <c r="F14" s="297">
        <f>'4部门支出总表（分类）'!O12</f>
        <v>0</v>
      </c>
      <c r="G14" s="300" t="s">
        <v>46</v>
      </c>
      <c r="H14" s="442">
        <f>F9</f>
        <v>0</v>
      </c>
    </row>
    <row r="15" spans="1:8" s="22" customFormat="1" ht="15" customHeight="1">
      <c r="A15" s="296"/>
      <c r="B15" s="297"/>
      <c r="C15" s="296" t="s">
        <v>47</v>
      </c>
      <c r="D15" s="441"/>
      <c r="E15" s="443" t="s">
        <v>48</v>
      </c>
      <c r="F15" s="297">
        <f>'4部门支出总表（分类）'!P12</f>
        <v>0</v>
      </c>
      <c r="G15" s="300" t="s">
        <v>49</v>
      </c>
      <c r="H15" s="442">
        <f>F14</f>
        <v>0</v>
      </c>
    </row>
    <row r="16" spans="1:8" s="22" customFormat="1" ht="15" customHeight="1">
      <c r="A16" s="301"/>
      <c r="B16" s="297"/>
      <c r="C16" s="296" t="s">
        <v>50</v>
      </c>
      <c r="D16" s="441"/>
      <c r="E16" s="443" t="s">
        <v>51</v>
      </c>
      <c r="F16" s="297">
        <f>'4部门支出总表（分类）'!Q12</f>
        <v>0</v>
      </c>
      <c r="G16" s="300" t="s">
        <v>52</v>
      </c>
      <c r="H16" s="442">
        <f>F13</f>
        <v>0</v>
      </c>
    </row>
    <row r="17" spans="1:8" s="22" customFormat="1" ht="15" customHeight="1">
      <c r="A17" s="296"/>
      <c r="B17" s="297"/>
      <c r="C17" s="296" t="s">
        <v>53</v>
      </c>
      <c r="D17" s="441"/>
      <c r="E17" s="443" t="s">
        <v>54</v>
      </c>
      <c r="F17" s="297">
        <f>'4部门支出总表（分类）'!R12</f>
        <v>0</v>
      </c>
      <c r="G17" s="300" t="s">
        <v>55</v>
      </c>
      <c r="H17" s="442"/>
    </row>
    <row r="18" spans="1:8" s="22" customFormat="1" ht="15" customHeight="1">
      <c r="A18" s="296"/>
      <c r="B18" s="297"/>
      <c r="C18" s="302" t="s">
        <v>56</v>
      </c>
      <c r="D18" s="441"/>
      <c r="E18" s="296" t="s">
        <v>57</v>
      </c>
      <c r="F18" s="297">
        <f>'4部门支出总表（分类）'!S11</f>
        <v>0</v>
      </c>
      <c r="G18" s="300" t="s">
        <v>58</v>
      </c>
      <c r="H18" s="442"/>
    </row>
    <row r="19" spans="1:8" s="22" customFormat="1" ht="15" customHeight="1">
      <c r="A19" s="301"/>
      <c r="B19" s="297"/>
      <c r="C19" s="302" t="s">
        <v>59</v>
      </c>
      <c r="D19" s="441"/>
      <c r="E19" s="296" t="s">
        <v>60</v>
      </c>
      <c r="F19" s="297">
        <f>'4部门支出总表（分类）'!T11</f>
        <v>0</v>
      </c>
      <c r="G19" s="300" t="s">
        <v>61</v>
      </c>
      <c r="H19" s="442"/>
    </row>
    <row r="20" spans="1:8" s="22" customFormat="1" ht="15" customHeight="1">
      <c r="A20" s="301"/>
      <c r="B20" s="297"/>
      <c r="C20" s="302" t="s">
        <v>62</v>
      </c>
      <c r="D20" s="441"/>
      <c r="E20" s="296" t="s">
        <v>63</v>
      </c>
      <c r="F20" s="297">
        <f>'4部门支出总表（分类）'!U11</f>
        <v>0</v>
      </c>
      <c r="G20" s="300" t="s">
        <v>64</v>
      </c>
      <c r="H20" s="442"/>
    </row>
    <row r="21" spans="1:8" s="22" customFormat="1" ht="15" customHeight="1">
      <c r="A21" s="296"/>
      <c r="B21" s="297"/>
      <c r="C21" s="302" t="s">
        <v>65</v>
      </c>
      <c r="D21" s="441"/>
      <c r="E21" s="296"/>
      <c r="F21" s="297"/>
      <c r="G21" s="300"/>
      <c r="H21" s="442"/>
    </row>
    <row r="22" spans="1:8" s="22" customFormat="1" ht="15" customHeight="1">
      <c r="A22" s="296"/>
      <c r="B22" s="297"/>
      <c r="C22" s="302" t="s">
        <v>66</v>
      </c>
      <c r="D22" s="441"/>
      <c r="E22" s="296"/>
      <c r="F22" s="297"/>
      <c r="G22" s="300"/>
      <c r="H22" s="442"/>
    </row>
    <row r="23" spans="1:8" s="22" customFormat="1" ht="15" customHeight="1">
      <c r="A23" s="296"/>
      <c r="B23" s="297"/>
      <c r="C23" s="302" t="s">
        <v>67</v>
      </c>
      <c r="D23" s="441"/>
      <c r="E23" s="296"/>
      <c r="F23" s="297"/>
      <c r="G23" s="300"/>
      <c r="H23" s="442"/>
    </row>
    <row r="24" spans="1:8" s="22" customFormat="1" ht="15" customHeight="1">
      <c r="A24" s="296"/>
      <c r="B24" s="297"/>
      <c r="C24" s="302" t="s">
        <v>68</v>
      </c>
      <c r="D24" s="441"/>
      <c r="E24" s="296"/>
      <c r="F24" s="297"/>
      <c r="G24" s="300"/>
      <c r="H24" s="442"/>
    </row>
    <row r="25" spans="1:8" s="22" customFormat="1" ht="15" customHeight="1">
      <c r="A25" s="296"/>
      <c r="B25" s="297"/>
      <c r="C25" s="302" t="s">
        <v>69</v>
      </c>
      <c r="D25" s="441"/>
      <c r="E25" s="296"/>
      <c r="F25" s="297"/>
      <c r="G25" s="300"/>
      <c r="H25" s="442"/>
    </row>
    <row r="26" spans="1:8" s="22" customFormat="1" ht="15" customHeight="1">
      <c r="A26" s="303" t="s">
        <v>70</v>
      </c>
      <c r="B26" s="297">
        <v>376.26</v>
      </c>
      <c r="C26" s="303" t="s">
        <v>71</v>
      </c>
      <c r="D26" s="297">
        <v>376.26</v>
      </c>
      <c r="E26" s="303" t="s">
        <v>71</v>
      </c>
      <c r="F26" s="297">
        <f>SUM(F11:F25)+F6</f>
        <v>376.26</v>
      </c>
      <c r="G26" s="444" t="s">
        <v>72</v>
      </c>
      <c r="H26" s="442">
        <f>SUM(H6:H25)</f>
        <v>376.26</v>
      </c>
    </row>
    <row r="27" spans="1:8" s="22" customFormat="1" ht="15" customHeight="1">
      <c r="A27" s="296" t="s">
        <v>73</v>
      </c>
      <c r="B27" s="297">
        <f>'2部门收入总表'!M7</f>
        <v>0</v>
      </c>
      <c r="C27" s="296"/>
      <c r="D27" s="297"/>
      <c r="E27" s="296"/>
      <c r="F27" s="297"/>
      <c r="G27" s="444"/>
      <c r="H27" s="442"/>
    </row>
    <row r="28" spans="1:8" s="22" customFormat="1" ht="13.5" customHeight="1">
      <c r="A28" s="303" t="s">
        <v>74</v>
      </c>
      <c r="B28" s="297">
        <v>376.26</v>
      </c>
      <c r="C28" s="303" t="s">
        <v>75</v>
      </c>
      <c r="D28" s="297">
        <f>D26</f>
        <v>376.26</v>
      </c>
      <c r="E28" s="303" t="s">
        <v>75</v>
      </c>
      <c r="F28" s="297">
        <f>F26</f>
        <v>376.26</v>
      </c>
      <c r="G28" s="444" t="s">
        <v>75</v>
      </c>
      <c r="H28" s="442">
        <f>H26</f>
        <v>376.26</v>
      </c>
    </row>
    <row r="29" spans="1:6" ht="14.25" customHeight="1">
      <c r="A29" s="448"/>
      <c r="B29" s="448"/>
      <c r="C29" s="448"/>
      <c r="D29" s="448"/>
      <c r="E29" s="448"/>
      <c r="F29" s="448"/>
    </row>
  </sheetData>
  <sheetProtection formatCells="0" formatColumns="0" formatRows="0"/>
  <mergeCells count="4">
    <mergeCell ref="A2:H2"/>
    <mergeCell ref="A3:B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A12" sqref="A12:H12"/>
    </sheetView>
  </sheetViews>
  <sheetFormatPr defaultColWidth="6.875" defaultRowHeight="22.5" customHeight="1"/>
  <cols>
    <col min="1" max="1" width="4.75390625" style="310" customWidth="1"/>
    <col min="2" max="3" width="3.625" style="310" customWidth="1"/>
    <col min="4" max="4" width="11.125" style="310" customWidth="1"/>
    <col min="5" max="5" width="22.875" style="310" customWidth="1"/>
    <col min="6" max="6" width="12.125" style="310" customWidth="1"/>
    <col min="7" max="12" width="10.375" style="310" customWidth="1"/>
    <col min="13" max="246" width="6.75390625" style="310" customWidth="1"/>
    <col min="247" max="251" width="6.75390625" style="311" customWidth="1"/>
    <col min="252" max="252" width="6.875" style="312" customWidth="1"/>
    <col min="253" max="16384" width="6.875" style="312" customWidth="1"/>
  </cols>
  <sheetData>
    <row r="1" spans="12:252" ht="22.5" customHeight="1">
      <c r="L1" s="310" t="s">
        <v>201</v>
      </c>
      <c r="IR1"/>
    </row>
    <row r="2" spans="1:252" ht="22.5" customHeight="1">
      <c r="A2" s="520" t="s">
        <v>202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IR2"/>
    </row>
    <row r="3" spans="1:252" ht="22.5" customHeight="1">
      <c r="A3" s="521" t="s">
        <v>2</v>
      </c>
      <c r="B3" s="521"/>
      <c r="C3" s="521"/>
      <c r="D3" s="521"/>
      <c r="E3" s="521"/>
      <c r="K3" s="522" t="s">
        <v>78</v>
      </c>
      <c r="L3" s="522"/>
      <c r="IR3"/>
    </row>
    <row r="4" spans="1:252" ht="22.5" customHeight="1">
      <c r="A4" s="523" t="s">
        <v>97</v>
      </c>
      <c r="B4" s="523"/>
      <c r="C4" s="524"/>
      <c r="D4" s="518" t="s">
        <v>126</v>
      </c>
      <c r="E4" s="527" t="s">
        <v>98</v>
      </c>
      <c r="F4" s="518" t="s">
        <v>168</v>
      </c>
      <c r="G4" s="519" t="s">
        <v>203</v>
      </c>
      <c r="H4" s="518" t="s">
        <v>204</v>
      </c>
      <c r="I4" s="518" t="s">
        <v>205</v>
      </c>
      <c r="J4" s="518" t="s">
        <v>206</v>
      </c>
      <c r="K4" s="518" t="s">
        <v>207</v>
      </c>
      <c r="L4" s="518" t="s">
        <v>188</v>
      </c>
      <c r="IR4"/>
    </row>
    <row r="5" spans="1:252" ht="18" customHeight="1">
      <c r="A5" s="518" t="s">
        <v>100</v>
      </c>
      <c r="B5" s="526" t="s">
        <v>101</v>
      </c>
      <c r="C5" s="527" t="s">
        <v>102</v>
      </c>
      <c r="D5" s="518"/>
      <c r="E5" s="527"/>
      <c r="F5" s="518"/>
      <c r="G5" s="519"/>
      <c r="H5" s="518"/>
      <c r="I5" s="518"/>
      <c r="J5" s="518"/>
      <c r="K5" s="518"/>
      <c r="L5" s="518"/>
      <c r="IR5"/>
    </row>
    <row r="6" spans="1:252" ht="18" customHeight="1">
      <c r="A6" s="518"/>
      <c r="B6" s="526"/>
      <c r="C6" s="527"/>
      <c r="D6" s="518"/>
      <c r="E6" s="527"/>
      <c r="F6" s="518"/>
      <c r="G6" s="519"/>
      <c r="H6" s="518"/>
      <c r="I6" s="518"/>
      <c r="J6" s="518"/>
      <c r="K6" s="518"/>
      <c r="L6" s="518"/>
      <c r="IR6"/>
    </row>
    <row r="7" spans="1:252" ht="22.5" customHeight="1">
      <c r="A7" s="313"/>
      <c r="B7" s="313"/>
      <c r="C7" s="313"/>
      <c r="D7" s="313"/>
      <c r="E7" s="313"/>
      <c r="F7" s="313">
        <v>1</v>
      </c>
      <c r="G7" s="313">
        <v>2</v>
      </c>
      <c r="H7" s="313">
        <v>3</v>
      </c>
      <c r="I7" s="313">
        <v>4</v>
      </c>
      <c r="J7" s="313">
        <v>5</v>
      </c>
      <c r="K7" s="313">
        <v>6</v>
      </c>
      <c r="L7" s="313">
        <v>7</v>
      </c>
      <c r="M7" s="316"/>
      <c r="N7" s="317"/>
      <c r="IR7"/>
    </row>
    <row r="8" spans="1:14" ht="22.5" customHeight="1">
      <c r="A8" s="44" t="s">
        <v>81</v>
      </c>
      <c r="B8" s="44"/>
      <c r="C8" s="44"/>
      <c r="D8" s="259" t="s">
        <v>93</v>
      </c>
      <c r="E8" s="76" t="s">
        <v>104</v>
      </c>
      <c r="F8" s="314"/>
      <c r="G8" s="314"/>
      <c r="H8" s="314">
        <f aca="true" t="shared" si="0" ref="H8:L10">H9</f>
        <v>0</v>
      </c>
      <c r="I8" s="314">
        <f t="shared" si="0"/>
        <v>0</v>
      </c>
      <c r="J8" s="314">
        <f t="shared" si="0"/>
        <v>0</v>
      </c>
      <c r="K8" s="314">
        <f t="shared" si="0"/>
        <v>0</v>
      </c>
      <c r="L8" s="314">
        <f t="shared" si="0"/>
        <v>0</v>
      </c>
      <c r="M8" s="316"/>
      <c r="N8" s="317"/>
    </row>
    <row r="9" spans="1:14" ht="22.5" customHeight="1">
      <c r="A9" s="44" t="str">
        <f>'15一般-工资福利'!A9</f>
        <v>201</v>
      </c>
      <c r="B9" s="44"/>
      <c r="C9" s="44"/>
      <c r="D9" s="259"/>
      <c r="E9" s="76" t="str">
        <f>'15一般-工资福利'!E9</f>
        <v>一般公共服务支出</v>
      </c>
      <c r="F9" s="314"/>
      <c r="G9" s="314"/>
      <c r="H9" s="314">
        <f t="shared" si="0"/>
        <v>0</v>
      </c>
      <c r="I9" s="314">
        <f t="shared" si="0"/>
        <v>0</v>
      </c>
      <c r="J9" s="314">
        <f t="shared" si="0"/>
        <v>0</v>
      </c>
      <c r="K9" s="314">
        <f t="shared" si="0"/>
        <v>0</v>
      </c>
      <c r="L9" s="314">
        <f t="shared" si="0"/>
        <v>0</v>
      </c>
      <c r="M9" s="316"/>
      <c r="N9" s="317"/>
    </row>
    <row r="10" spans="1:14" ht="22.5" customHeight="1">
      <c r="A10" s="44" t="str">
        <f>'15一般-工资福利'!A10</f>
        <v>201</v>
      </c>
      <c r="B10" s="44">
        <f>'15一般-工资福利'!B10</f>
        <v>31</v>
      </c>
      <c r="C10" s="44"/>
      <c r="D10" s="259"/>
      <c r="E10" s="76" t="str">
        <f>'15一般-工资福利'!E10</f>
        <v>党委办公厅（室）及相关机构事务</v>
      </c>
      <c r="F10" s="314"/>
      <c r="G10" s="314"/>
      <c r="H10" s="314">
        <f t="shared" si="0"/>
        <v>0</v>
      </c>
      <c r="I10" s="314">
        <f t="shared" si="0"/>
        <v>0</v>
      </c>
      <c r="J10" s="314">
        <f t="shared" si="0"/>
        <v>0</v>
      </c>
      <c r="K10" s="314">
        <f t="shared" si="0"/>
        <v>0</v>
      </c>
      <c r="L10" s="314">
        <f t="shared" si="0"/>
        <v>0</v>
      </c>
      <c r="M10" s="316"/>
      <c r="N10" s="317"/>
    </row>
    <row r="11" spans="1:252" s="309" customFormat="1" ht="22.5" customHeight="1">
      <c r="A11" s="44" t="str">
        <f>'15一般-工资福利'!A11</f>
        <v>201</v>
      </c>
      <c r="B11" s="44" t="str">
        <f>'15一般-工资福利'!B11</f>
        <v>31</v>
      </c>
      <c r="C11" s="44" t="str">
        <f>'15一般-工资福利'!C11</f>
        <v>99</v>
      </c>
      <c r="D11" s="315">
        <f>'11个人家庭(政府预算)'!D10</f>
        <v>0</v>
      </c>
      <c r="E11" s="76" t="str">
        <f>'15一般-工资福利'!E11</f>
        <v>其他党委办公厅（室）及相关机构事务支出</v>
      </c>
      <c r="F11" s="314"/>
      <c r="G11" s="314"/>
      <c r="H11" s="314">
        <f>'19一般-个人和家庭'!H11</f>
        <v>0</v>
      </c>
      <c r="I11" s="314">
        <f>'19一般-个人和家庭'!I11</f>
        <v>0</v>
      </c>
      <c r="J11" s="314">
        <f>'19一般-个人和家庭'!J11</f>
        <v>0</v>
      </c>
      <c r="K11" s="314">
        <f>'19一般-个人和家庭'!K11</f>
        <v>0</v>
      </c>
      <c r="L11" s="314">
        <f>'19一般-个人和家庭'!L11</f>
        <v>0</v>
      </c>
      <c r="M11" s="316"/>
      <c r="N11" s="318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DX11" s="316"/>
      <c r="DY11" s="316"/>
      <c r="DZ11" s="316"/>
      <c r="EA11" s="316"/>
      <c r="EB11" s="316"/>
      <c r="EC11" s="316"/>
      <c r="ED11" s="316"/>
      <c r="EE11" s="316"/>
      <c r="EF11" s="316"/>
      <c r="EG11" s="316"/>
      <c r="EH11" s="316"/>
      <c r="EI11" s="316"/>
      <c r="EJ11" s="316"/>
      <c r="EK11" s="316"/>
      <c r="EL11" s="316"/>
      <c r="EM11" s="316"/>
      <c r="EN11" s="316"/>
      <c r="EO11" s="316"/>
      <c r="EP11" s="316"/>
      <c r="EQ11" s="316"/>
      <c r="ER11" s="316"/>
      <c r="ES11" s="316"/>
      <c r="ET11" s="316"/>
      <c r="EU11" s="316"/>
      <c r="EV11" s="316"/>
      <c r="EW11" s="316"/>
      <c r="EX11" s="316"/>
      <c r="EY11" s="316"/>
      <c r="EZ11" s="316"/>
      <c r="FA11" s="316"/>
      <c r="FB11" s="316"/>
      <c r="FC11" s="316"/>
      <c r="FD11" s="316"/>
      <c r="FE11" s="316"/>
      <c r="FF11" s="316"/>
      <c r="FG11" s="316"/>
      <c r="FH11" s="316"/>
      <c r="FI11" s="316"/>
      <c r="FJ11" s="316"/>
      <c r="FK11" s="316"/>
      <c r="FL11" s="316"/>
      <c r="FM11" s="316"/>
      <c r="FN11" s="316"/>
      <c r="FO11" s="316"/>
      <c r="FP11" s="316"/>
      <c r="FQ11" s="316"/>
      <c r="FR11" s="316"/>
      <c r="FS11" s="316"/>
      <c r="FT11" s="316"/>
      <c r="FU11" s="316"/>
      <c r="FV11" s="316"/>
      <c r="FW11" s="316"/>
      <c r="FX11" s="316"/>
      <c r="FY11" s="316"/>
      <c r="FZ11" s="316"/>
      <c r="GA11" s="316"/>
      <c r="GB11" s="316"/>
      <c r="GC11" s="316"/>
      <c r="GD11" s="316"/>
      <c r="GE11" s="316"/>
      <c r="GF11" s="316"/>
      <c r="GG11" s="316"/>
      <c r="GH11" s="316"/>
      <c r="GI11" s="316"/>
      <c r="GJ11" s="316"/>
      <c r="GK11" s="316"/>
      <c r="GL11" s="316"/>
      <c r="GM11" s="316"/>
      <c r="GN11" s="316"/>
      <c r="GO11" s="316"/>
      <c r="GP11" s="316"/>
      <c r="GQ11" s="316"/>
      <c r="GR11" s="316"/>
      <c r="GS11" s="316"/>
      <c r="GT11" s="316"/>
      <c r="GU11" s="316"/>
      <c r="GV11" s="316"/>
      <c r="GW11" s="316"/>
      <c r="GX11" s="316"/>
      <c r="GY11" s="316"/>
      <c r="GZ11" s="316"/>
      <c r="HA11" s="316"/>
      <c r="HB11" s="316"/>
      <c r="HC11" s="316"/>
      <c r="HD11" s="316"/>
      <c r="HE11" s="316"/>
      <c r="HF11" s="316"/>
      <c r="HG11" s="316"/>
      <c r="HH11" s="316"/>
      <c r="HI11" s="316"/>
      <c r="HJ11" s="316"/>
      <c r="HK11" s="316"/>
      <c r="HL11" s="316"/>
      <c r="HM11" s="316"/>
      <c r="HN11" s="316"/>
      <c r="HO11" s="316"/>
      <c r="HP11" s="316"/>
      <c r="HQ11" s="316"/>
      <c r="HR11" s="316"/>
      <c r="HS11" s="316"/>
      <c r="HT11" s="316"/>
      <c r="HU11" s="316"/>
      <c r="HV11" s="316"/>
      <c r="HW11" s="316"/>
      <c r="HX11" s="316"/>
      <c r="HY11" s="316"/>
      <c r="HZ11" s="316"/>
      <c r="IA11" s="316"/>
      <c r="IB11" s="316"/>
      <c r="IC11" s="316"/>
      <c r="ID11" s="316"/>
      <c r="IE11" s="316"/>
      <c r="IF11" s="316"/>
      <c r="IG11" s="316"/>
      <c r="IH11" s="316"/>
      <c r="II11" s="316"/>
      <c r="IJ11" s="316"/>
      <c r="IK11" s="316"/>
      <c r="IL11" s="316"/>
      <c r="IM11" s="319"/>
      <c r="IN11" s="319"/>
      <c r="IO11" s="319"/>
      <c r="IP11" s="319"/>
      <c r="IQ11" s="319"/>
      <c r="IR11" s="22"/>
    </row>
    <row r="12" spans="1:252" ht="14.25">
      <c r="A12" s="525" t="s">
        <v>208</v>
      </c>
      <c r="B12" s="525"/>
      <c r="C12" s="525"/>
      <c r="D12" s="525"/>
      <c r="E12" s="525"/>
      <c r="F12" s="525"/>
      <c r="G12" s="525"/>
      <c r="H12" s="525"/>
      <c r="I12" s="316"/>
      <c r="J12" s="316"/>
      <c r="K12" s="316"/>
      <c r="L12" s="316"/>
      <c r="M12" s="316"/>
      <c r="IR12"/>
    </row>
    <row r="13" spans="1:252" ht="22.5" customHeight="1">
      <c r="A13" s="316"/>
      <c r="B13" s="316"/>
      <c r="C13" s="316"/>
      <c r="D13" s="316"/>
      <c r="E13" s="316"/>
      <c r="F13" s="316"/>
      <c r="H13" s="316"/>
      <c r="I13" s="316"/>
      <c r="J13" s="316"/>
      <c r="K13" s="316"/>
      <c r="L13" s="316"/>
      <c r="M13" s="318"/>
      <c r="IR13"/>
    </row>
    <row r="14" spans="1:252" ht="22.5" customHeight="1">
      <c r="A14" s="316"/>
      <c r="B14" s="316"/>
      <c r="C14" s="316"/>
      <c r="D14" s="316"/>
      <c r="E14" s="316"/>
      <c r="F14" s="316"/>
      <c r="H14" s="316"/>
      <c r="I14" s="316"/>
      <c r="J14" s="316"/>
      <c r="K14" s="316"/>
      <c r="L14" s="316"/>
      <c r="M14" s="317"/>
      <c r="IR14"/>
    </row>
    <row r="15" spans="1:252" ht="22.5" customHeight="1">
      <c r="A15" s="316"/>
      <c r="B15" s="316"/>
      <c r="C15" s="316"/>
      <c r="D15" s="316"/>
      <c r="E15" s="316"/>
      <c r="F15" s="316"/>
      <c r="H15" s="316"/>
      <c r="I15" s="316"/>
      <c r="J15" s="316"/>
      <c r="K15" s="316"/>
      <c r="L15" s="316"/>
      <c r="M15" s="317"/>
      <c r="IR15"/>
    </row>
    <row r="16" spans="1:252" ht="22.5" customHeight="1">
      <c r="A16" s="316"/>
      <c r="E16" s="316"/>
      <c r="F16" s="316"/>
      <c r="H16" s="316"/>
      <c r="I16" s="316"/>
      <c r="J16" s="316"/>
      <c r="K16" s="316"/>
      <c r="L16" s="316"/>
      <c r="M16" s="317"/>
      <c r="IR16"/>
    </row>
    <row r="17" spans="1:252" ht="22.5" customHeight="1">
      <c r="A17" s="316"/>
      <c r="H17" s="316"/>
      <c r="I17" s="316"/>
      <c r="J17" s="316"/>
      <c r="K17" s="316"/>
      <c r="L17" s="316"/>
      <c r="M17" s="317"/>
      <c r="IR17"/>
    </row>
    <row r="18" spans="8:252" ht="22.5" customHeight="1">
      <c r="H18" s="316"/>
      <c r="I18" s="316"/>
      <c r="J18" s="316"/>
      <c r="K18" s="316"/>
      <c r="L18" s="316"/>
      <c r="M18" s="317"/>
      <c r="IR18"/>
    </row>
    <row r="19" spans="8:252" ht="22.5" customHeight="1">
      <c r="H19" s="316"/>
      <c r="I19" s="316"/>
      <c r="J19" s="316"/>
      <c r="K19" s="316"/>
      <c r="M19" s="317"/>
      <c r="IR19"/>
    </row>
    <row r="20" spans="1:252" ht="22.5" customHeight="1">
      <c r="A20"/>
      <c r="B20"/>
      <c r="C20"/>
      <c r="D20"/>
      <c r="E20"/>
      <c r="F20"/>
      <c r="G20"/>
      <c r="H20" s="316"/>
      <c r="M20" s="31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1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1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1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1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1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1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31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31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31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7">
    <mergeCell ref="A2:L2"/>
    <mergeCell ref="A3:E3"/>
    <mergeCell ref="K3:L3"/>
    <mergeCell ref="A4:C4"/>
    <mergeCell ref="A12:H12"/>
    <mergeCell ref="A5:A6"/>
    <mergeCell ref="B5:B6"/>
    <mergeCell ref="C5:C6"/>
    <mergeCell ref="D4:D6"/>
    <mergeCell ref="E4:E6"/>
    <mergeCell ref="L4:L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2">
      <selection activeCell="E12" sqref="E12"/>
    </sheetView>
  </sheetViews>
  <sheetFormatPr defaultColWidth="9.00390625" defaultRowHeight="14.25"/>
  <cols>
    <col min="1" max="3" width="5.875" style="0" customWidth="1"/>
    <col min="5" max="5" width="20.12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487" t="s">
        <v>210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1" ht="14.25" customHeight="1">
      <c r="A3" s="90" t="s">
        <v>2</v>
      </c>
      <c r="B3" s="90"/>
      <c r="C3" s="90"/>
      <c r="D3" s="90"/>
      <c r="E3" s="90"/>
      <c r="J3" s="528" t="s">
        <v>78</v>
      </c>
      <c r="K3" s="528"/>
    </row>
    <row r="4" spans="1:11" ht="33" customHeight="1">
      <c r="A4" s="507" t="s">
        <v>97</v>
      </c>
      <c r="B4" s="507"/>
      <c r="C4" s="507"/>
      <c r="D4" s="486" t="s">
        <v>192</v>
      </c>
      <c r="E4" s="486" t="s">
        <v>127</v>
      </c>
      <c r="F4" s="486" t="s">
        <v>116</v>
      </c>
      <c r="G4" s="486"/>
      <c r="H4" s="486"/>
      <c r="I4" s="486"/>
      <c r="J4" s="486"/>
      <c r="K4" s="486"/>
    </row>
    <row r="5" spans="1:11" ht="14.25" customHeight="1">
      <c r="A5" s="486" t="s">
        <v>100</v>
      </c>
      <c r="B5" s="486" t="s">
        <v>101</v>
      </c>
      <c r="C5" s="486" t="s">
        <v>102</v>
      </c>
      <c r="D5" s="486"/>
      <c r="E5" s="486"/>
      <c r="F5" s="486" t="s">
        <v>90</v>
      </c>
      <c r="G5" s="486" t="s">
        <v>211</v>
      </c>
      <c r="H5" s="486" t="s">
        <v>207</v>
      </c>
      <c r="I5" s="486" t="s">
        <v>212</v>
      </c>
      <c r="J5" s="486" t="s">
        <v>203</v>
      </c>
      <c r="K5" s="486" t="s">
        <v>213</v>
      </c>
    </row>
    <row r="6" spans="1:11" ht="32.25" customHeight="1">
      <c r="A6" s="486"/>
      <c r="B6" s="486"/>
      <c r="C6" s="486"/>
      <c r="D6" s="486"/>
      <c r="E6" s="486"/>
      <c r="F6" s="486"/>
      <c r="G6" s="486"/>
      <c r="H6" s="486"/>
      <c r="I6" s="486"/>
      <c r="J6" s="486"/>
      <c r="K6" s="486"/>
    </row>
    <row r="7" spans="1:11" ht="22.5" customHeight="1">
      <c r="A7" s="44" t="s">
        <v>81</v>
      </c>
      <c r="B7" s="44"/>
      <c r="C7" s="44"/>
      <c r="D7" s="259" t="s">
        <v>93</v>
      </c>
      <c r="E7" s="76" t="s">
        <v>104</v>
      </c>
      <c r="F7" s="305"/>
      <c r="G7" s="305"/>
      <c r="H7" s="305"/>
      <c r="I7" s="305"/>
      <c r="J7" s="305"/>
      <c r="K7" s="307"/>
    </row>
    <row r="8" spans="1:11" ht="22.5" customHeight="1">
      <c r="A8" s="44" t="str">
        <f>'15一般-工资福利'!A9</f>
        <v>201</v>
      </c>
      <c r="B8" s="44"/>
      <c r="C8" s="44"/>
      <c r="D8" s="259"/>
      <c r="E8" s="76" t="str">
        <f>'15一般-工资福利'!E9</f>
        <v>一般公共服务支出</v>
      </c>
      <c r="F8" s="305"/>
      <c r="G8" s="305"/>
      <c r="H8" s="305"/>
      <c r="I8" s="305"/>
      <c r="J8" s="305"/>
      <c r="K8" s="307"/>
    </row>
    <row r="9" spans="1:11" ht="22.5" customHeight="1">
      <c r="A9" s="44" t="str">
        <f>'15一般-工资福利'!A10</f>
        <v>201</v>
      </c>
      <c r="B9" s="44">
        <f>'15一般-工资福利'!B10</f>
        <v>31</v>
      </c>
      <c r="C9" s="44"/>
      <c r="D9" s="259"/>
      <c r="E9" s="76" t="str">
        <f>'15一般-工资福利'!E10</f>
        <v>党委办公厅（室）及相关机构事务</v>
      </c>
      <c r="F9" s="305"/>
      <c r="G9" s="305"/>
      <c r="H9" s="305"/>
      <c r="I9" s="305"/>
      <c r="J9" s="305"/>
      <c r="K9" s="307"/>
    </row>
    <row r="10" spans="1:11" s="22" customFormat="1" ht="22.5" customHeight="1">
      <c r="A10" s="44" t="str">
        <f>'15一般-工资福利'!A11</f>
        <v>201</v>
      </c>
      <c r="B10" s="44" t="str">
        <f>'15一般-工资福利'!B11</f>
        <v>31</v>
      </c>
      <c r="C10" s="44" t="str">
        <f>'15一般-工资福利'!C11</f>
        <v>99</v>
      </c>
      <c r="D10" s="306"/>
      <c r="E10" s="76" t="str">
        <f>'15一般-工资福利'!E11</f>
        <v>其他党委办公厅（室）及相关机构事务支出</v>
      </c>
      <c r="F10" s="305"/>
      <c r="G10" s="305"/>
      <c r="H10" s="305"/>
      <c r="I10" s="305"/>
      <c r="J10" s="305"/>
      <c r="K10" s="308">
        <f>'20个人家庭(政府预算)(2)'!K10</f>
        <v>0</v>
      </c>
    </row>
    <row r="11" spans="1:8" ht="14.25">
      <c r="A11" s="525" t="s">
        <v>208</v>
      </c>
      <c r="B11" s="525"/>
      <c r="C11" s="525"/>
      <c r="D11" s="525"/>
      <c r="E11" s="525"/>
      <c r="F11" s="525"/>
      <c r="G11" s="525"/>
      <c r="H11" s="525"/>
    </row>
    <row r="15" ht="14.25">
      <c r="G15" s="22"/>
    </row>
  </sheetData>
  <sheetProtection formatCells="0" formatColumns="0" formatRows="0"/>
  <mergeCells count="16">
    <mergeCell ref="A2:K2"/>
    <mergeCell ref="J3:K3"/>
    <mergeCell ref="A4:C4"/>
    <mergeCell ref="F4:K4"/>
    <mergeCell ref="A11:H11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F15" sqref="F15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87"/>
      <c r="B1" s="288"/>
      <c r="C1" s="288"/>
      <c r="D1" s="288"/>
      <c r="E1" s="288"/>
      <c r="F1" s="289" t="s">
        <v>214</v>
      </c>
    </row>
    <row r="2" spans="1:6" ht="24" customHeight="1">
      <c r="A2" s="445" t="s">
        <v>215</v>
      </c>
      <c r="B2" s="445"/>
      <c r="C2" s="445"/>
      <c r="D2" s="445"/>
      <c r="E2" s="445"/>
      <c r="F2" s="445"/>
    </row>
    <row r="3" spans="1:6" ht="14.25" customHeight="1">
      <c r="A3" s="529" t="str">
        <f>'1部门收支总表'!A3</f>
        <v>单位名称：中共岳阳县委政法委员会</v>
      </c>
      <c r="B3" s="529"/>
      <c r="C3" s="529"/>
      <c r="D3" s="291"/>
      <c r="E3" s="291"/>
      <c r="F3" s="292" t="s">
        <v>3</v>
      </c>
    </row>
    <row r="4" spans="1:6" ht="17.25" customHeight="1">
      <c r="A4" s="293" t="s">
        <v>4</v>
      </c>
      <c r="B4" s="293"/>
      <c r="C4" s="293" t="s">
        <v>5</v>
      </c>
      <c r="D4" s="293"/>
      <c r="E4" s="293"/>
      <c r="F4" s="293"/>
    </row>
    <row r="5" spans="1:6" ht="17.25" customHeight="1">
      <c r="A5" s="294" t="s">
        <v>6</v>
      </c>
      <c r="B5" s="294" t="s">
        <v>7</v>
      </c>
      <c r="C5" s="295" t="s">
        <v>6</v>
      </c>
      <c r="D5" s="294" t="s">
        <v>81</v>
      </c>
      <c r="E5" s="295" t="s">
        <v>216</v>
      </c>
      <c r="F5" s="294" t="s">
        <v>217</v>
      </c>
    </row>
    <row r="6" spans="1:6" s="22" customFormat="1" ht="15" customHeight="1">
      <c r="A6" s="296" t="s">
        <v>218</v>
      </c>
      <c r="B6" s="297">
        <v>376.26</v>
      </c>
      <c r="C6" s="296" t="s">
        <v>12</v>
      </c>
      <c r="D6" s="181">
        <v>376.26</v>
      </c>
      <c r="E6" s="298">
        <v>376.26</v>
      </c>
      <c r="F6" s="299"/>
    </row>
    <row r="7" spans="1:6" s="22" customFormat="1" ht="15" customHeight="1">
      <c r="A7" s="296" t="s">
        <v>219</v>
      </c>
      <c r="B7" s="297">
        <v>376.26</v>
      </c>
      <c r="C7" s="300" t="s">
        <v>16</v>
      </c>
      <c r="D7" s="181">
        <f aca="true" t="shared" si="0" ref="D7:D25">E7+F7</f>
        <v>0</v>
      </c>
      <c r="E7" s="298"/>
      <c r="F7" s="299"/>
    </row>
    <row r="8" spans="1:6" s="22" customFormat="1" ht="15" customHeight="1">
      <c r="A8" s="296" t="s">
        <v>19</v>
      </c>
      <c r="B8" s="297">
        <f>'24专户'!F8</f>
        <v>0</v>
      </c>
      <c r="C8" s="296" t="s">
        <v>20</v>
      </c>
      <c r="D8" s="181">
        <f t="shared" si="0"/>
        <v>0</v>
      </c>
      <c r="E8" s="298"/>
      <c r="F8" s="299"/>
    </row>
    <row r="9" spans="1:6" s="22" customFormat="1" ht="15" customHeight="1">
      <c r="A9" s="296" t="s">
        <v>220</v>
      </c>
      <c r="B9" s="297">
        <f>'22政府性基金'!F8</f>
        <v>0</v>
      </c>
      <c r="C9" s="296" t="s">
        <v>24</v>
      </c>
      <c r="D9" s="181">
        <f t="shared" si="0"/>
        <v>0</v>
      </c>
      <c r="E9" s="298"/>
      <c r="F9" s="299"/>
    </row>
    <row r="10" spans="1:6" s="22" customFormat="1" ht="15" customHeight="1">
      <c r="A10" s="296"/>
      <c r="B10" s="297"/>
      <c r="C10" s="296" t="s">
        <v>28</v>
      </c>
      <c r="D10" s="181">
        <f t="shared" si="0"/>
        <v>0</v>
      </c>
      <c r="E10" s="298"/>
      <c r="F10" s="299">
        <f>B9</f>
        <v>0</v>
      </c>
    </row>
    <row r="11" spans="1:6" s="22" customFormat="1" ht="15" customHeight="1">
      <c r="A11" s="296"/>
      <c r="B11" s="297"/>
      <c r="C11" s="296" t="s">
        <v>32</v>
      </c>
      <c r="D11" s="181">
        <f t="shared" si="0"/>
        <v>0</v>
      </c>
      <c r="E11" s="298"/>
      <c r="F11" s="299"/>
    </row>
    <row r="12" spans="1:6" s="22" customFormat="1" ht="15" customHeight="1">
      <c r="A12" s="296"/>
      <c r="B12" s="297"/>
      <c r="C12" s="296" t="s">
        <v>36</v>
      </c>
      <c r="D12" s="181">
        <f t="shared" si="0"/>
        <v>0</v>
      </c>
      <c r="E12" s="298"/>
      <c r="F12" s="299"/>
    </row>
    <row r="13" spans="1:6" s="22" customFormat="1" ht="15" customHeight="1">
      <c r="A13" s="296"/>
      <c r="B13" s="297"/>
      <c r="C13" s="296" t="s">
        <v>40</v>
      </c>
      <c r="D13" s="181">
        <f t="shared" si="0"/>
        <v>0</v>
      </c>
      <c r="E13" s="298"/>
      <c r="F13" s="299"/>
    </row>
    <row r="14" spans="1:6" s="22" customFormat="1" ht="15" customHeight="1">
      <c r="A14" s="301"/>
      <c r="B14" s="297"/>
      <c r="C14" s="296" t="s">
        <v>44</v>
      </c>
      <c r="D14" s="181">
        <f t="shared" si="0"/>
        <v>0</v>
      </c>
      <c r="E14" s="298"/>
      <c r="F14" s="299"/>
    </row>
    <row r="15" spans="1:6" s="22" customFormat="1" ht="15" customHeight="1">
      <c r="A15" s="296"/>
      <c r="B15" s="297"/>
      <c r="C15" s="296" t="s">
        <v>47</v>
      </c>
      <c r="D15" s="181">
        <f t="shared" si="0"/>
        <v>0</v>
      </c>
      <c r="E15" s="298"/>
      <c r="F15" s="299"/>
    </row>
    <row r="16" spans="1:6" s="22" customFormat="1" ht="15" customHeight="1">
      <c r="A16" s="296"/>
      <c r="B16" s="297"/>
      <c r="C16" s="296" t="s">
        <v>50</v>
      </c>
      <c r="D16" s="181">
        <f t="shared" si="0"/>
        <v>0</v>
      </c>
      <c r="E16" s="298"/>
      <c r="F16" s="299"/>
    </row>
    <row r="17" spans="1:6" s="22" customFormat="1" ht="15" customHeight="1">
      <c r="A17" s="296"/>
      <c r="B17" s="297"/>
      <c r="C17" s="296" t="s">
        <v>53</v>
      </c>
      <c r="D17" s="181">
        <f t="shared" si="0"/>
        <v>0</v>
      </c>
      <c r="E17" s="298"/>
      <c r="F17" s="299"/>
    </row>
    <row r="18" spans="1:6" s="22" customFormat="1" ht="15" customHeight="1">
      <c r="A18" s="296"/>
      <c r="B18" s="297"/>
      <c r="C18" s="302" t="s">
        <v>56</v>
      </c>
      <c r="D18" s="181">
        <f t="shared" si="0"/>
        <v>0</v>
      </c>
      <c r="E18" s="298"/>
      <c r="F18" s="299"/>
    </row>
    <row r="19" spans="1:6" s="22" customFormat="1" ht="15" customHeight="1">
      <c r="A19" s="296"/>
      <c r="B19" s="297"/>
      <c r="C19" s="302" t="s">
        <v>59</v>
      </c>
      <c r="D19" s="181">
        <f t="shared" si="0"/>
        <v>0</v>
      </c>
      <c r="E19" s="298"/>
      <c r="F19" s="299"/>
    </row>
    <row r="20" spans="1:6" s="22" customFormat="1" ht="15" customHeight="1">
      <c r="A20" s="296"/>
      <c r="B20" s="297"/>
      <c r="C20" s="302" t="s">
        <v>62</v>
      </c>
      <c r="D20" s="181">
        <f t="shared" si="0"/>
        <v>0</v>
      </c>
      <c r="E20" s="298"/>
      <c r="F20" s="299"/>
    </row>
    <row r="21" spans="1:6" s="22" customFormat="1" ht="15" customHeight="1">
      <c r="A21" s="296"/>
      <c r="B21" s="297"/>
      <c r="C21" s="302" t="s">
        <v>65</v>
      </c>
      <c r="D21" s="181">
        <f t="shared" si="0"/>
        <v>0</v>
      </c>
      <c r="E21" s="298"/>
      <c r="F21" s="299"/>
    </row>
    <row r="22" spans="1:6" s="22" customFormat="1" ht="15" customHeight="1">
      <c r="A22" s="296"/>
      <c r="B22" s="297"/>
      <c r="C22" s="302" t="s">
        <v>66</v>
      </c>
      <c r="D22" s="181">
        <f t="shared" si="0"/>
        <v>0</v>
      </c>
      <c r="E22" s="298"/>
      <c r="F22" s="299"/>
    </row>
    <row r="23" spans="1:6" s="22" customFormat="1" ht="15" customHeight="1">
      <c r="A23" s="296"/>
      <c r="B23" s="297"/>
      <c r="C23" s="302" t="s">
        <v>67</v>
      </c>
      <c r="D23" s="181">
        <f t="shared" si="0"/>
        <v>0</v>
      </c>
      <c r="E23" s="298"/>
      <c r="F23" s="299"/>
    </row>
    <row r="24" spans="1:6" s="22" customFormat="1" ht="15" customHeight="1">
      <c r="A24" s="296"/>
      <c r="B24" s="297"/>
      <c r="C24" s="302" t="s">
        <v>68</v>
      </c>
      <c r="D24" s="181">
        <f t="shared" si="0"/>
        <v>0</v>
      </c>
      <c r="E24" s="298"/>
      <c r="F24" s="299"/>
    </row>
    <row r="25" spans="1:6" s="22" customFormat="1" ht="15" customHeight="1">
      <c r="A25" s="296"/>
      <c r="B25" s="297"/>
      <c r="C25" s="302" t="s">
        <v>69</v>
      </c>
      <c r="D25" s="181">
        <f t="shared" si="0"/>
        <v>0</v>
      </c>
      <c r="E25" s="298"/>
      <c r="F25" s="299"/>
    </row>
    <row r="26" spans="1:6" s="22" customFormat="1" ht="15" customHeight="1">
      <c r="A26" s="303" t="s">
        <v>70</v>
      </c>
      <c r="B26" s="297">
        <f>B6+B9</f>
        <v>376.26</v>
      </c>
      <c r="C26" s="303" t="s">
        <v>71</v>
      </c>
      <c r="D26" s="181">
        <f>SUM(E26:F26)</f>
        <v>376.26</v>
      </c>
      <c r="E26" s="181">
        <f>SUM(E6:E25)</f>
        <v>376.26</v>
      </c>
      <c r="F26" s="304">
        <f>SUM(F6:F25)</f>
        <v>0</v>
      </c>
    </row>
    <row r="27" spans="1:6" ht="14.25" customHeight="1">
      <c r="A27" s="530"/>
      <c r="B27" s="530"/>
      <c r="C27" s="530"/>
      <c r="D27" s="530"/>
      <c r="E27" s="530"/>
      <c r="F27" s="53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"/>
  <sheetViews>
    <sheetView showGridLines="0" showZeros="0" workbookViewId="0" topLeftCell="A2">
      <selection activeCell="G11" sqref="G11:K11"/>
    </sheetView>
  </sheetViews>
  <sheetFormatPr defaultColWidth="6.875" defaultRowHeight="18.75" customHeight="1"/>
  <cols>
    <col min="1" max="2" width="5.375" style="243" customWidth="1"/>
    <col min="3" max="3" width="5.375" style="244" customWidth="1"/>
    <col min="4" max="4" width="7.625" style="245" customWidth="1"/>
    <col min="5" max="5" width="24.125" style="246" customWidth="1"/>
    <col min="6" max="13" width="8.625" style="247" customWidth="1"/>
    <col min="14" max="18" width="8.625" style="248" customWidth="1"/>
    <col min="19" max="19" width="8.625" style="249" customWidth="1"/>
    <col min="20" max="247" width="8.00390625" style="248" customWidth="1"/>
    <col min="248" max="252" width="6.875" style="249" customWidth="1"/>
    <col min="253" max="16384" width="6.875" style="249" customWidth="1"/>
  </cols>
  <sheetData>
    <row r="1" spans="1:252" ht="23.2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Q1" s="250"/>
      <c r="R1" s="250"/>
      <c r="S1" s="250" t="s">
        <v>221</v>
      </c>
      <c r="IN1"/>
      <c r="IO1"/>
      <c r="IP1"/>
      <c r="IQ1"/>
      <c r="IR1"/>
    </row>
    <row r="2" spans="1:252" ht="23.25" customHeight="1">
      <c r="A2" s="532" t="s">
        <v>222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IN2"/>
      <c r="IO2"/>
      <c r="IP2"/>
      <c r="IQ2"/>
      <c r="IR2"/>
    </row>
    <row r="3" spans="1:252" s="241" customFormat="1" ht="23.25" customHeight="1">
      <c r="A3" s="251" t="s">
        <v>2</v>
      </c>
      <c r="B3" s="251"/>
      <c r="C3" s="252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Q3" s="250"/>
      <c r="R3" s="250"/>
      <c r="S3" s="282" t="s">
        <v>78</v>
      </c>
      <c r="IN3"/>
      <c r="IO3"/>
      <c r="IP3"/>
      <c r="IQ3"/>
      <c r="IR3"/>
    </row>
    <row r="4" spans="1:252" s="241" customFormat="1" ht="23.25" customHeight="1">
      <c r="A4" s="253" t="s">
        <v>107</v>
      </c>
      <c r="B4" s="253"/>
      <c r="C4" s="253"/>
      <c r="D4" s="531" t="s">
        <v>79</v>
      </c>
      <c r="E4" s="531" t="s">
        <v>98</v>
      </c>
      <c r="F4" s="534" t="s">
        <v>223</v>
      </c>
      <c r="G4" s="254" t="s">
        <v>109</v>
      </c>
      <c r="H4" s="254"/>
      <c r="I4" s="254"/>
      <c r="J4" s="254"/>
      <c r="K4" s="254" t="s">
        <v>110</v>
      </c>
      <c r="L4" s="254"/>
      <c r="M4" s="254"/>
      <c r="N4" s="254"/>
      <c r="O4" s="254"/>
      <c r="P4" s="254"/>
      <c r="Q4" s="254"/>
      <c r="R4" s="254"/>
      <c r="S4" s="531" t="s">
        <v>113</v>
      </c>
      <c r="IN4"/>
      <c r="IO4"/>
      <c r="IP4"/>
      <c r="IQ4"/>
      <c r="IR4"/>
    </row>
    <row r="5" spans="1:252" s="241" customFormat="1" ht="23.25" customHeight="1">
      <c r="A5" s="531" t="s">
        <v>100</v>
      </c>
      <c r="B5" s="531" t="s">
        <v>101</v>
      </c>
      <c r="C5" s="533" t="s">
        <v>102</v>
      </c>
      <c r="D5" s="531"/>
      <c r="E5" s="531"/>
      <c r="F5" s="535"/>
      <c r="G5" s="531" t="s">
        <v>81</v>
      </c>
      <c r="H5" s="531" t="s">
        <v>114</v>
      </c>
      <c r="I5" s="531" t="s">
        <v>115</v>
      </c>
      <c r="J5" s="531" t="s">
        <v>116</v>
      </c>
      <c r="K5" s="531" t="s">
        <v>81</v>
      </c>
      <c r="L5" s="531" t="s">
        <v>117</v>
      </c>
      <c r="M5" s="531" t="s">
        <v>118</v>
      </c>
      <c r="N5" s="531" t="s">
        <v>119</v>
      </c>
      <c r="O5" s="531" t="s">
        <v>120</v>
      </c>
      <c r="P5" s="531" t="s">
        <v>121</v>
      </c>
      <c r="Q5" s="531" t="s">
        <v>122</v>
      </c>
      <c r="R5" s="531" t="s">
        <v>123</v>
      </c>
      <c r="S5" s="531"/>
      <c r="IN5"/>
      <c r="IO5"/>
      <c r="IP5"/>
      <c r="IQ5"/>
      <c r="IR5"/>
    </row>
    <row r="6" spans="1:252" ht="31.5" customHeight="1">
      <c r="A6" s="531"/>
      <c r="B6" s="531"/>
      <c r="C6" s="533"/>
      <c r="D6" s="531"/>
      <c r="E6" s="531"/>
      <c r="F6" s="536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IN6"/>
      <c r="IO6"/>
      <c r="IP6"/>
      <c r="IQ6"/>
      <c r="IR6"/>
    </row>
    <row r="7" spans="1:252" ht="23.25" customHeight="1">
      <c r="A7" s="256"/>
      <c r="B7" s="256"/>
      <c r="C7" s="256"/>
      <c r="D7" s="256"/>
      <c r="E7" s="256"/>
      <c r="F7" s="256">
        <v>1</v>
      </c>
      <c r="G7" s="256">
        <v>2</v>
      </c>
      <c r="H7" s="256">
        <v>3</v>
      </c>
      <c r="I7" s="256">
        <v>4</v>
      </c>
      <c r="J7" s="257">
        <v>5</v>
      </c>
      <c r="K7" s="257">
        <v>6</v>
      </c>
      <c r="L7" s="257">
        <v>7</v>
      </c>
      <c r="M7" s="257">
        <v>8</v>
      </c>
      <c r="N7" s="258">
        <v>9</v>
      </c>
      <c r="O7" s="258">
        <v>10</v>
      </c>
      <c r="P7" s="257">
        <v>11</v>
      </c>
      <c r="Q7" s="257">
        <v>12</v>
      </c>
      <c r="R7" s="257">
        <v>13</v>
      </c>
      <c r="S7" s="283">
        <v>14</v>
      </c>
      <c r="IN7"/>
      <c r="IO7"/>
      <c r="IP7"/>
      <c r="IQ7"/>
      <c r="IR7"/>
    </row>
    <row r="8" spans="1:19" ht="23.25" customHeight="1">
      <c r="A8" s="44" t="s">
        <v>81</v>
      </c>
      <c r="B8" s="44"/>
      <c r="C8" s="44"/>
      <c r="D8" s="259" t="s">
        <v>93</v>
      </c>
      <c r="E8" s="76" t="s">
        <v>104</v>
      </c>
      <c r="F8" s="268">
        <f>G8+K8+S8</f>
        <v>376.26</v>
      </c>
      <c r="G8" s="269">
        <v>216.26</v>
      </c>
      <c r="H8" s="269">
        <v>184.9</v>
      </c>
      <c r="I8" s="269">
        <v>31.36</v>
      </c>
      <c r="J8" s="269"/>
      <c r="K8" s="269">
        <f aca="true" t="shared" si="0" ref="K8:S9">K9</f>
        <v>160</v>
      </c>
      <c r="L8" s="269">
        <f t="shared" si="0"/>
        <v>160</v>
      </c>
      <c r="M8" s="269">
        <f t="shared" si="0"/>
        <v>0</v>
      </c>
      <c r="N8" s="275">
        <f t="shared" si="0"/>
        <v>0</v>
      </c>
      <c r="O8" s="275">
        <f t="shared" si="0"/>
        <v>0</v>
      </c>
      <c r="P8" s="275">
        <f t="shared" si="0"/>
        <v>0</v>
      </c>
      <c r="Q8" s="275">
        <f t="shared" si="0"/>
        <v>0</v>
      </c>
      <c r="R8" s="275">
        <f t="shared" si="0"/>
        <v>0</v>
      </c>
      <c r="S8" s="275">
        <f t="shared" si="0"/>
        <v>0</v>
      </c>
    </row>
    <row r="9" spans="1:19" ht="23.25" customHeight="1">
      <c r="A9" s="44" t="str">
        <f>'15一般-工资福利'!A9</f>
        <v>201</v>
      </c>
      <c r="B9" s="44"/>
      <c r="C9" s="44"/>
      <c r="D9" s="259"/>
      <c r="E9" s="76" t="str">
        <f>'15一般-工资福利'!E9</f>
        <v>一般公共服务支出</v>
      </c>
      <c r="F9" s="268">
        <f>G9+K9+S9</f>
        <v>376.26</v>
      </c>
      <c r="G9" s="269">
        <v>216.26</v>
      </c>
      <c r="H9" s="269">
        <v>184.9</v>
      </c>
      <c r="I9" s="269">
        <v>31.36</v>
      </c>
      <c r="J9" s="269"/>
      <c r="K9" s="269">
        <f t="shared" si="0"/>
        <v>160</v>
      </c>
      <c r="L9" s="269">
        <f t="shared" si="0"/>
        <v>160</v>
      </c>
      <c r="M9" s="269">
        <f t="shared" si="0"/>
        <v>0</v>
      </c>
      <c r="N9" s="275">
        <f t="shared" si="0"/>
        <v>0</v>
      </c>
      <c r="O9" s="275">
        <f t="shared" si="0"/>
        <v>0</v>
      </c>
      <c r="P9" s="275">
        <f t="shared" si="0"/>
        <v>0</v>
      </c>
      <c r="Q9" s="275">
        <f t="shared" si="0"/>
        <v>0</v>
      </c>
      <c r="R9" s="275">
        <f t="shared" si="0"/>
        <v>0</v>
      </c>
      <c r="S9" s="275">
        <f t="shared" si="0"/>
        <v>0</v>
      </c>
    </row>
    <row r="10" spans="1:19" ht="23.25" customHeight="1">
      <c r="A10" s="44" t="str">
        <f>'15一般-工资福利'!A10</f>
        <v>201</v>
      </c>
      <c r="B10" s="44">
        <f>'15一般-工资福利'!B10</f>
        <v>31</v>
      </c>
      <c r="C10" s="44"/>
      <c r="D10" s="259"/>
      <c r="E10" s="76" t="str">
        <f>'15一般-工资福利'!E10</f>
        <v>党委办公厅（室）及相关机构事务</v>
      </c>
      <c r="F10" s="268">
        <v>376.26</v>
      </c>
      <c r="G10" s="269">
        <v>216.26</v>
      </c>
      <c r="H10" s="269">
        <v>184.9</v>
      </c>
      <c r="I10" s="269">
        <v>31.36</v>
      </c>
      <c r="J10" s="269"/>
      <c r="K10" s="269">
        <f aca="true" t="shared" si="1" ref="K10:S10">K11+K12</f>
        <v>160</v>
      </c>
      <c r="L10" s="269">
        <f t="shared" si="1"/>
        <v>160</v>
      </c>
      <c r="M10" s="269">
        <f t="shared" si="1"/>
        <v>0</v>
      </c>
      <c r="N10" s="275">
        <f t="shared" si="1"/>
        <v>0</v>
      </c>
      <c r="O10" s="275">
        <f t="shared" si="1"/>
        <v>0</v>
      </c>
      <c r="P10" s="275">
        <f t="shared" si="1"/>
        <v>0</v>
      </c>
      <c r="Q10" s="275">
        <f t="shared" si="1"/>
        <v>0</v>
      </c>
      <c r="R10" s="275">
        <f t="shared" si="1"/>
        <v>0</v>
      </c>
      <c r="S10" s="275">
        <f t="shared" si="1"/>
        <v>0</v>
      </c>
    </row>
    <row r="11" spans="1:252" s="242" customFormat="1" ht="23.25" customHeight="1">
      <c r="A11" s="44" t="str">
        <f>'15一般-工资福利'!A11</f>
        <v>201</v>
      </c>
      <c r="B11" s="44" t="str">
        <f>'15一般-工资福利'!B11</f>
        <v>31</v>
      </c>
      <c r="C11" s="44" t="str">
        <f>'15一般-工资福利'!C11</f>
        <v>99</v>
      </c>
      <c r="D11" s="45">
        <f>'14一般预算基本支出表'!D11</f>
        <v>0</v>
      </c>
      <c r="E11" s="76" t="str">
        <f>'15一般-工资福利'!E11</f>
        <v>其他党委办公厅（室）及相关机构事务支出</v>
      </c>
      <c r="F11" s="268">
        <f>G11+K11+S11</f>
        <v>216.26</v>
      </c>
      <c r="G11" s="269">
        <v>216.26</v>
      </c>
      <c r="H11" s="269">
        <v>184.9</v>
      </c>
      <c r="I11" s="269">
        <v>31.36</v>
      </c>
      <c r="J11" s="269"/>
      <c r="K11" s="276">
        <f>SUM(L11:R11)</f>
        <v>0</v>
      </c>
      <c r="L11" s="277"/>
      <c r="M11" s="278"/>
      <c r="N11" s="279"/>
      <c r="O11" s="279"/>
      <c r="P11" s="279"/>
      <c r="Q11" s="279"/>
      <c r="R11" s="279"/>
      <c r="S11" s="284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  <c r="IN11" s="22"/>
      <c r="IO11" s="22"/>
      <c r="IP11" s="22"/>
      <c r="IQ11" s="22"/>
      <c r="IR11" s="22"/>
    </row>
    <row r="12" spans="1:252" ht="29.25" customHeight="1">
      <c r="A12" s="270" t="str">
        <f>MID('21项目明细表'!A10,1,3)</f>
        <v>201</v>
      </c>
      <c r="B12" s="270" t="str">
        <f>MID('21项目明细表'!A10,4,2)</f>
        <v>31</v>
      </c>
      <c r="C12" s="270" t="str">
        <f>MID('21项目明细表'!A10,6,2)</f>
        <v>05</v>
      </c>
      <c r="D12" s="271"/>
      <c r="E12" s="272" t="str">
        <f>'21项目明细表'!B10</f>
        <v>专项业务</v>
      </c>
      <c r="F12" s="273">
        <f>K12</f>
        <v>160</v>
      </c>
      <c r="G12" s="274"/>
      <c r="H12" s="273"/>
      <c r="I12" s="273"/>
      <c r="J12" s="273"/>
      <c r="K12" s="273">
        <f>SUM(L12:R12)</f>
        <v>160</v>
      </c>
      <c r="L12" s="273">
        <f>'21项目明细表'!E10</f>
        <v>160</v>
      </c>
      <c r="M12" s="280"/>
      <c r="N12" s="281"/>
      <c r="O12" s="281"/>
      <c r="P12" s="281"/>
      <c r="Q12" s="281"/>
      <c r="R12" s="281"/>
      <c r="S12" s="285"/>
      <c r="IN12"/>
      <c r="IO12"/>
      <c r="IP12"/>
      <c r="IQ12"/>
      <c r="IR12"/>
    </row>
    <row r="13" spans="1:252" ht="18.75" customHeight="1">
      <c r="A13" s="262"/>
      <c r="B13" s="262"/>
      <c r="C13" s="263"/>
      <c r="D13" s="264"/>
      <c r="E13" s="265"/>
      <c r="F13" s="266"/>
      <c r="H13" s="266"/>
      <c r="I13" s="266"/>
      <c r="J13" s="266"/>
      <c r="K13" s="266"/>
      <c r="L13" s="266"/>
      <c r="M13" s="266"/>
      <c r="N13" s="267"/>
      <c r="O13" s="267"/>
      <c r="P13" s="267"/>
      <c r="Q13" s="267"/>
      <c r="R13" s="267"/>
      <c r="S13" s="286"/>
      <c r="IN13"/>
      <c r="IO13"/>
      <c r="IP13"/>
      <c r="IQ13"/>
      <c r="IR13"/>
    </row>
    <row r="14" spans="3:252" ht="18.75" customHeight="1">
      <c r="C14" s="263"/>
      <c r="D14" s="264"/>
      <c r="E14" s="265"/>
      <c r="F14" s="266"/>
      <c r="H14" s="266"/>
      <c r="I14" s="266"/>
      <c r="J14" s="266"/>
      <c r="K14" s="266"/>
      <c r="L14" s="266"/>
      <c r="M14" s="266"/>
      <c r="N14" s="267"/>
      <c r="O14" s="267"/>
      <c r="P14" s="267"/>
      <c r="Q14" s="267"/>
      <c r="R14" s="267"/>
      <c r="S14" s="286"/>
      <c r="IN14"/>
      <c r="IO14"/>
      <c r="IP14"/>
      <c r="IQ14"/>
      <c r="IR14"/>
    </row>
    <row r="15" spans="4:252" ht="18.75" customHeight="1">
      <c r="D15" s="264"/>
      <c r="E15" s="265"/>
      <c r="F15" s="266"/>
      <c r="H15" s="266"/>
      <c r="I15" s="266"/>
      <c r="J15" s="266"/>
      <c r="K15" s="266"/>
      <c r="L15" s="266"/>
      <c r="M15" s="266"/>
      <c r="N15" s="267"/>
      <c r="O15" s="267"/>
      <c r="P15" s="267"/>
      <c r="Q15" s="267"/>
      <c r="R15" s="267"/>
      <c r="IN15"/>
      <c r="IO15"/>
      <c r="IP15"/>
      <c r="IQ15"/>
      <c r="IR15"/>
    </row>
    <row r="16" spans="4:252" ht="18.75" customHeight="1">
      <c r="D16" s="264"/>
      <c r="E16" s="265"/>
      <c r="H16" s="266"/>
      <c r="I16" s="266"/>
      <c r="J16" s="266"/>
      <c r="K16" s="266"/>
      <c r="L16" s="266"/>
      <c r="M16" s="266"/>
      <c r="N16" s="267"/>
      <c r="O16" s="267"/>
      <c r="P16" s="267"/>
      <c r="Q16" s="267"/>
      <c r="R16" s="267"/>
      <c r="IN16"/>
      <c r="IO16"/>
      <c r="IP16"/>
      <c r="IQ16"/>
      <c r="IR16"/>
    </row>
    <row r="17" spans="4:252" ht="18.75" customHeight="1">
      <c r="D17" s="264"/>
      <c r="H17" s="266"/>
      <c r="I17" s="266"/>
      <c r="J17" s="266"/>
      <c r="K17" s="266"/>
      <c r="M17" s="266"/>
      <c r="N17" s="267"/>
      <c r="O17" s="267"/>
      <c r="P17" s="267"/>
      <c r="Q17" s="267"/>
      <c r="R17" s="267"/>
      <c r="IN17"/>
      <c r="IO17"/>
      <c r="IP17"/>
      <c r="IQ17"/>
      <c r="IR17"/>
    </row>
    <row r="18" spans="8:252" ht="18.75" customHeight="1">
      <c r="H18" s="266"/>
      <c r="I18" s="266"/>
      <c r="K18" s="266"/>
      <c r="M18" s="266"/>
      <c r="N18" s="267"/>
      <c r="O18" s="267"/>
      <c r="Q18" s="267"/>
      <c r="R18" s="267"/>
      <c r="IN18"/>
      <c r="IO18"/>
      <c r="IP18"/>
      <c r="IQ18"/>
      <c r="IR18"/>
    </row>
    <row r="19" spans="4:252" ht="18.75" customHeight="1">
      <c r="D19" s="264"/>
      <c r="H19" s="266"/>
      <c r="I19" s="266"/>
      <c r="K19" s="266"/>
      <c r="N19" s="267"/>
      <c r="O19" s="267"/>
      <c r="Q19" s="267"/>
      <c r="R19" s="267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267"/>
      <c r="R20" s="26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9"/>
  <sheetViews>
    <sheetView showGridLines="0" showZeros="0" workbookViewId="0" topLeftCell="A1">
      <selection activeCell="F11" sqref="F11:H11"/>
    </sheetView>
  </sheetViews>
  <sheetFormatPr defaultColWidth="6.875" defaultRowHeight="18.75" customHeight="1"/>
  <cols>
    <col min="1" max="2" width="5.375" style="243" customWidth="1"/>
    <col min="3" max="3" width="5.375" style="244" customWidth="1"/>
    <col min="4" max="4" width="7.625" style="245" customWidth="1"/>
    <col min="5" max="5" width="24.125" style="246" customWidth="1"/>
    <col min="6" max="9" width="8.625" style="247" customWidth="1"/>
    <col min="10" max="237" width="8.00390625" style="248" customWidth="1"/>
    <col min="238" max="242" width="6.875" style="249" customWidth="1"/>
    <col min="243" max="16384" width="6.875" style="249" customWidth="1"/>
  </cols>
  <sheetData>
    <row r="1" spans="1:242" ht="23.25" customHeight="1">
      <c r="A1" s="250"/>
      <c r="B1" s="250"/>
      <c r="C1" s="250"/>
      <c r="D1" s="250"/>
      <c r="E1" s="250"/>
      <c r="F1" s="250"/>
      <c r="G1" s="250"/>
      <c r="H1" s="250"/>
      <c r="I1" s="250" t="s">
        <v>224</v>
      </c>
      <c r="ID1"/>
      <c r="IE1"/>
      <c r="IF1"/>
      <c r="IG1"/>
      <c r="IH1"/>
    </row>
    <row r="2" spans="1:242" ht="23.25" customHeight="1">
      <c r="A2" s="532" t="s">
        <v>225</v>
      </c>
      <c r="B2" s="532"/>
      <c r="C2" s="532"/>
      <c r="D2" s="532"/>
      <c r="E2" s="532"/>
      <c r="F2" s="532"/>
      <c r="G2" s="532"/>
      <c r="H2" s="532"/>
      <c r="I2" s="532"/>
      <c r="ID2"/>
      <c r="IE2"/>
      <c r="IF2"/>
      <c r="IG2"/>
      <c r="IH2"/>
    </row>
    <row r="3" spans="1:242" s="241" customFormat="1" ht="23.25" customHeight="1">
      <c r="A3" s="251" t="s">
        <v>2</v>
      </c>
      <c r="B3" s="251"/>
      <c r="C3" s="252"/>
      <c r="D3" s="250"/>
      <c r="E3" s="250"/>
      <c r="F3" s="250"/>
      <c r="G3" s="250"/>
      <c r="H3" s="250"/>
      <c r="I3" s="250" t="s">
        <v>78</v>
      </c>
      <c r="ID3"/>
      <c r="IE3"/>
      <c r="IF3"/>
      <c r="IG3"/>
      <c r="IH3"/>
    </row>
    <row r="4" spans="1:242" s="241" customFormat="1" ht="23.25" customHeight="1">
      <c r="A4" s="253" t="s">
        <v>107</v>
      </c>
      <c r="B4" s="253"/>
      <c r="C4" s="253"/>
      <c r="D4" s="531" t="s">
        <v>79</v>
      </c>
      <c r="E4" s="531" t="s">
        <v>98</v>
      </c>
      <c r="F4" s="254" t="s">
        <v>109</v>
      </c>
      <c r="G4" s="254"/>
      <c r="H4" s="254"/>
      <c r="I4" s="254"/>
      <c r="ID4"/>
      <c r="IE4"/>
      <c r="IF4"/>
      <c r="IG4"/>
      <c r="IH4"/>
    </row>
    <row r="5" spans="1:242" s="241" customFormat="1" ht="23.25" customHeight="1">
      <c r="A5" s="531" t="s">
        <v>100</v>
      </c>
      <c r="B5" s="531" t="s">
        <v>101</v>
      </c>
      <c r="C5" s="533" t="s">
        <v>102</v>
      </c>
      <c r="D5" s="531"/>
      <c r="E5" s="531"/>
      <c r="F5" s="531" t="s">
        <v>81</v>
      </c>
      <c r="G5" s="531" t="s">
        <v>114</v>
      </c>
      <c r="H5" s="531" t="s">
        <v>115</v>
      </c>
      <c r="I5" s="531" t="s">
        <v>116</v>
      </c>
      <c r="ID5"/>
      <c r="IE5"/>
      <c r="IF5"/>
      <c r="IG5"/>
      <c r="IH5"/>
    </row>
    <row r="6" spans="1:242" ht="31.5" customHeight="1">
      <c r="A6" s="531"/>
      <c r="B6" s="531"/>
      <c r="C6" s="533"/>
      <c r="D6" s="531"/>
      <c r="E6" s="531"/>
      <c r="F6" s="531"/>
      <c r="G6" s="531"/>
      <c r="H6" s="531"/>
      <c r="I6" s="531"/>
      <c r="ID6"/>
      <c r="IE6"/>
      <c r="IF6"/>
      <c r="IG6"/>
      <c r="IH6"/>
    </row>
    <row r="7" spans="1:242" ht="23.25" customHeight="1">
      <c r="A7" s="255"/>
      <c r="B7" s="255"/>
      <c r="C7" s="256"/>
      <c r="D7" s="256"/>
      <c r="E7" s="257"/>
      <c r="F7" s="257">
        <v>2</v>
      </c>
      <c r="G7" s="257">
        <v>3</v>
      </c>
      <c r="H7" s="258">
        <v>4</v>
      </c>
      <c r="I7" s="258">
        <v>5</v>
      </c>
      <c r="ID7"/>
      <c r="IE7"/>
      <c r="IF7"/>
      <c r="IG7"/>
      <c r="IH7"/>
    </row>
    <row r="8" spans="1:9" ht="23.25" customHeight="1">
      <c r="A8" s="44" t="s">
        <v>81</v>
      </c>
      <c r="B8" s="44"/>
      <c r="C8" s="44"/>
      <c r="D8" s="259" t="s">
        <v>93</v>
      </c>
      <c r="E8" s="76" t="s">
        <v>104</v>
      </c>
      <c r="F8" s="260">
        <v>216.26</v>
      </c>
      <c r="G8" s="260">
        <v>184.9</v>
      </c>
      <c r="H8" s="260">
        <v>31.36</v>
      </c>
      <c r="I8" s="260"/>
    </row>
    <row r="9" spans="1:9" ht="23.25" customHeight="1">
      <c r="A9" s="44" t="str">
        <f>'15一般-工资福利'!A9</f>
        <v>201</v>
      </c>
      <c r="B9" s="44"/>
      <c r="C9" s="44"/>
      <c r="D9" s="259"/>
      <c r="E9" s="76" t="str">
        <f>'15一般-工资福利'!E9</f>
        <v>一般公共服务支出</v>
      </c>
      <c r="F9" s="260">
        <v>216.26</v>
      </c>
      <c r="G9" s="260">
        <v>184.9</v>
      </c>
      <c r="H9" s="260">
        <v>31.36</v>
      </c>
      <c r="I9" s="260"/>
    </row>
    <row r="10" spans="1:9" ht="23.25" customHeight="1">
      <c r="A10" s="44" t="str">
        <f>'15一般-工资福利'!A10</f>
        <v>201</v>
      </c>
      <c r="B10" s="44">
        <f>'15一般-工资福利'!B10</f>
        <v>31</v>
      </c>
      <c r="C10" s="44"/>
      <c r="D10" s="259"/>
      <c r="E10" s="76" t="str">
        <f>'15一般-工资福利'!E10</f>
        <v>党委办公厅（室）及相关机构事务</v>
      </c>
      <c r="F10" s="260">
        <v>216.26</v>
      </c>
      <c r="G10" s="260">
        <v>184.9</v>
      </c>
      <c r="H10" s="260">
        <v>31.36</v>
      </c>
      <c r="I10" s="260"/>
    </row>
    <row r="11" spans="1:242" s="242" customFormat="1" ht="23.25" customHeight="1">
      <c r="A11" s="44" t="str">
        <f>'15一般-工资福利'!A11</f>
        <v>201</v>
      </c>
      <c r="B11" s="44" t="str">
        <f>'15一般-工资福利'!B11</f>
        <v>31</v>
      </c>
      <c r="C11" s="44" t="str">
        <f>'15一般-工资福利'!C11</f>
        <v>99</v>
      </c>
      <c r="D11" s="209"/>
      <c r="E11" s="76" t="str">
        <f>'15一般-工资福利'!E11</f>
        <v>其他党委办公厅（室）及相关机构事务支出</v>
      </c>
      <c r="F11" s="261">
        <v>216.26</v>
      </c>
      <c r="G11" s="261">
        <v>184.9</v>
      </c>
      <c r="H11" s="261">
        <v>31.36</v>
      </c>
      <c r="I11" s="260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2"/>
      <c r="IE11" s="22"/>
      <c r="IF11" s="22"/>
      <c r="IG11" s="22"/>
      <c r="IH11" s="22"/>
    </row>
    <row r="12" spans="1:242" ht="29.25" customHeight="1">
      <c r="A12" s="262"/>
      <c r="B12" s="262"/>
      <c r="C12" s="263"/>
      <c r="D12" s="264"/>
      <c r="E12" s="265"/>
      <c r="G12" s="266"/>
      <c r="H12" s="266"/>
      <c r="I12" s="266"/>
      <c r="ID12"/>
      <c r="IE12"/>
      <c r="IF12"/>
      <c r="IG12"/>
      <c r="IH12"/>
    </row>
    <row r="13" spans="1:242" ht="18.75" customHeight="1">
      <c r="A13" s="262"/>
      <c r="B13" s="262"/>
      <c r="C13" s="263"/>
      <c r="D13" s="264"/>
      <c r="E13" s="265"/>
      <c r="G13" s="266"/>
      <c r="H13" s="266"/>
      <c r="I13" s="266"/>
      <c r="ID13"/>
      <c r="IE13"/>
      <c r="IF13"/>
      <c r="IG13"/>
      <c r="IH13"/>
    </row>
    <row r="14" spans="3:242" ht="18.75" customHeight="1">
      <c r="C14" s="263"/>
      <c r="D14" s="264"/>
      <c r="E14" s="265"/>
      <c r="G14" s="266"/>
      <c r="H14" s="266"/>
      <c r="I14" s="266"/>
      <c r="ID14"/>
      <c r="IE14"/>
      <c r="IF14"/>
      <c r="IG14"/>
      <c r="IH14"/>
    </row>
    <row r="15" spans="4:242" ht="18.75" customHeight="1">
      <c r="D15" s="264"/>
      <c r="E15" s="265"/>
      <c r="G15" s="266"/>
      <c r="H15" s="266"/>
      <c r="I15" s="266"/>
      <c r="ID15"/>
      <c r="IE15"/>
      <c r="IF15"/>
      <c r="IG15"/>
      <c r="IH15"/>
    </row>
    <row r="16" spans="4:242" ht="18.75" customHeight="1">
      <c r="D16" s="264"/>
      <c r="E16" s="265"/>
      <c r="G16" s="266"/>
      <c r="H16" s="266"/>
      <c r="I16" s="266"/>
      <c r="ID16"/>
      <c r="IE16"/>
      <c r="IF16"/>
      <c r="IG16"/>
      <c r="IH16"/>
    </row>
    <row r="17" spans="4:242" ht="18.75" customHeight="1">
      <c r="D17" s="264"/>
      <c r="G17" s="266"/>
      <c r="H17" s="266"/>
      <c r="I17" s="266"/>
      <c r="ID17"/>
      <c r="IE17"/>
      <c r="IF17"/>
      <c r="IG17"/>
      <c r="IH17"/>
    </row>
    <row r="18" spans="7:242" ht="18.75" customHeight="1">
      <c r="G18" s="266"/>
      <c r="H18" s="266"/>
      <c r="ID18"/>
      <c r="IE18"/>
      <c r="IF18"/>
      <c r="IG18"/>
      <c r="IH18"/>
    </row>
    <row r="19" spans="4:242" ht="18.75" customHeight="1">
      <c r="D19" s="264"/>
      <c r="G19" s="266"/>
      <c r="H19" s="266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P10" sqref="P10"/>
    </sheetView>
  </sheetViews>
  <sheetFormatPr defaultColWidth="6.75390625" defaultRowHeight="22.5" customHeight="1"/>
  <cols>
    <col min="1" max="1" width="4.875" style="216" customWidth="1"/>
    <col min="2" max="3" width="3.625" style="216" customWidth="1"/>
    <col min="4" max="4" width="7.25390625" style="216" customWidth="1"/>
    <col min="5" max="5" width="22.25390625" style="216" customWidth="1"/>
    <col min="6" max="6" width="9.00390625" style="216" customWidth="1"/>
    <col min="7" max="7" width="8.50390625" style="216" customWidth="1"/>
    <col min="8" max="12" width="7.50390625" style="216" customWidth="1"/>
    <col min="13" max="13" width="7.50390625" style="217" customWidth="1"/>
    <col min="14" max="14" width="8.50390625" style="216" customWidth="1"/>
    <col min="15" max="23" width="7.50390625" style="216" customWidth="1"/>
    <col min="24" max="24" width="8.125" style="216" customWidth="1"/>
    <col min="25" max="27" width="7.50390625" style="216" customWidth="1"/>
    <col min="28" max="16384" width="6.75390625" style="216" customWidth="1"/>
  </cols>
  <sheetData>
    <row r="1" spans="2:28" ht="22.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AA1" s="236" t="s">
        <v>226</v>
      </c>
      <c r="AB1" s="237"/>
    </row>
    <row r="2" spans="1:27" ht="22.5" customHeight="1">
      <c r="A2" s="538" t="s">
        <v>227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</row>
    <row r="3" spans="1:28" ht="22.5" customHeight="1">
      <c r="A3" s="539" t="s">
        <v>2</v>
      </c>
      <c r="B3" s="539"/>
      <c r="C3" s="539"/>
      <c r="D3" s="539"/>
      <c r="E3" s="539"/>
      <c r="F3" s="219"/>
      <c r="G3" s="219"/>
      <c r="H3" s="219"/>
      <c r="I3" s="219"/>
      <c r="J3" s="219"/>
      <c r="K3" s="219"/>
      <c r="L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Z3" s="540" t="s">
        <v>78</v>
      </c>
      <c r="AA3" s="540"/>
      <c r="AB3" s="238"/>
    </row>
    <row r="4" spans="1:27" ht="27" customHeight="1">
      <c r="A4" s="541" t="s">
        <v>97</v>
      </c>
      <c r="B4" s="541"/>
      <c r="C4" s="541"/>
      <c r="D4" s="537" t="s">
        <v>79</v>
      </c>
      <c r="E4" s="537" t="s">
        <v>98</v>
      </c>
      <c r="F4" s="537" t="s">
        <v>99</v>
      </c>
      <c r="G4" s="542" t="s">
        <v>140</v>
      </c>
      <c r="H4" s="542"/>
      <c r="I4" s="542"/>
      <c r="J4" s="542"/>
      <c r="K4" s="542"/>
      <c r="L4" s="542"/>
      <c r="M4" s="542"/>
      <c r="N4" s="542"/>
      <c r="O4" s="542" t="s">
        <v>141</v>
      </c>
      <c r="P4" s="542"/>
      <c r="Q4" s="542"/>
      <c r="R4" s="542"/>
      <c r="S4" s="542"/>
      <c r="T4" s="542"/>
      <c r="U4" s="542"/>
      <c r="V4" s="542"/>
      <c r="W4" s="497" t="s">
        <v>142</v>
      </c>
      <c r="X4" s="537" t="s">
        <v>143</v>
      </c>
      <c r="Y4" s="537"/>
      <c r="Z4" s="537"/>
      <c r="AA4" s="537"/>
    </row>
    <row r="5" spans="1:27" ht="27" customHeight="1">
      <c r="A5" s="537" t="s">
        <v>100</v>
      </c>
      <c r="B5" s="537" t="s">
        <v>101</v>
      </c>
      <c r="C5" s="537" t="s">
        <v>102</v>
      </c>
      <c r="D5" s="537"/>
      <c r="E5" s="537"/>
      <c r="F5" s="537"/>
      <c r="G5" s="537" t="s">
        <v>81</v>
      </c>
      <c r="H5" s="537" t="s">
        <v>144</v>
      </c>
      <c r="I5" s="537" t="s">
        <v>145</v>
      </c>
      <c r="J5" s="537" t="s">
        <v>146</v>
      </c>
      <c r="K5" s="537" t="s">
        <v>147</v>
      </c>
      <c r="L5" s="496" t="s">
        <v>148</v>
      </c>
      <c r="M5" s="537" t="s">
        <v>149</v>
      </c>
      <c r="N5" s="537" t="s">
        <v>150</v>
      </c>
      <c r="O5" s="537" t="s">
        <v>81</v>
      </c>
      <c r="P5" s="537" t="s">
        <v>151</v>
      </c>
      <c r="Q5" s="537" t="s">
        <v>152</v>
      </c>
      <c r="R5" s="537" t="s">
        <v>153</v>
      </c>
      <c r="S5" s="496" t="s">
        <v>154</v>
      </c>
      <c r="T5" s="537" t="s">
        <v>155</v>
      </c>
      <c r="U5" s="537" t="s">
        <v>156</v>
      </c>
      <c r="V5" s="537" t="s">
        <v>157</v>
      </c>
      <c r="W5" s="498"/>
      <c r="X5" s="537" t="s">
        <v>81</v>
      </c>
      <c r="Y5" s="537" t="s">
        <v>158</v>
      </c>
      <c r="Z5" s="537" t="s">
        <v>159</v>
      </c>
      <c r="AA5" s="537" t="s">
        <v>143</v>
      </c>
    </row>
    <row r="6" spans="1:27" ht="27" customHeight="1">
      <c r="A6" s="537"/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496"/>
      <c r="M6" s="537"/>
      <c r="N6" s="537"/>
      <c r="O6" s="537"/>
      <c r="P6" s="537"/>
      <c r="Q6" s="537"/>
      <c r="R6" s="537"/>
      <c r="S6" s="496"/>
      <c r="T6" s="537"/>
      <c r="U6" s="537"/>
      <c r="V6" s="537"/>
      <c r="W6" s="499"/>
      <c r="X6" s="537"/>
      <c r="Y6" s="537"/>
      <c r="Z6" s="537"/>
      <c r="AA6" s="537"/>
    </row>
    <row r="7" spans="1:27" ht="22.5" customHeight="1">
      <c r="A7" s="220"/>
      <c r="B7" s="220"/>
      <c r="C7" s="220"/>
      <c r="D7" s="220"/>
      <c r="E7" s="220"/>
      <c r="F7" s="220">
        <v>1</v>
      </c>
      <c r="G7" s="220">
        <v>2</v>
      </c>
      <c r="H7" s="220">
        <v>3</v>
      </c>
      <c r="I7" s="220">
        <v>4</v>
      </c>
      <c r="J7" s="220">
        <v>5</v>
      </c>
      <c r="K7" s="220">
        <v>6</v>
      </c>
      <c r="L7" s="220">
        <v>7</v>
      </c>
      <c r="M7" s="220">
        <v>8</v>
      </c>
      <c r="N7" s="220">
        <v>9</v>
      </c>
      <c r="O7" s="220">
        <v>10</v>
      </c>
      <c r="P7" s="220">
        <v>11</v>
      </c>
      <c r="Q7" s="220">
        <v>12</v>
      </c>
      <c r="R7" s="220">
        <v>13</v>
      </c>
      <c r="S7" s="220">
        <v>14</v>
      </c>
      <c r="T7" s="220">
        <v>15</v>
      </c>
      <c r="U7" s="220">
        <v>16</v>
      </c>
      <c r="V7" s="220">
        <v>17</v>
      </c>
      <c r="W7" s="220">
        <v>18</v>
      </c>
      <c r="X7" s="220">
        <v>19</v>
      </c>
      <c r="Y7" s="220">
        <v>20</v>
      </c>
      <c r="Z7" s="220">
        <v>21</v>
      </c>
      <c r="AA7" s="220">
        <v>22</v>
      </c>
    </row>
    <row r="8" spans="1:27" ht="22.5" customHeight="1">
      <c r="A8" s="221" t="s">
        <v>81</v>
      </c>
      <c r="B8" s="221"/>
      <c r="C8" s="222"/>
      <c r="D8" s="222" t="s">
        <v>93</v>
      </c>
      <c r="E8" s="223" t="s">
        <v>104</v>
      </c>
      <c r="F8" s="224">
        <f>G8+O8+W8+X8</f>
        <v>184.9</v>
      </c>
      <c r="G8" s="224">
        <f>SUM(H8:N8)</f>
        <v>146.03</v>
      </c>
      <c r="H8" s="225">
        <v>70.84</v>
      </c>
      <c r="I8" s="225">
        <f>I9</f>
        <v>0</v>
      </c>
      <c r="J8" s="225">
        <v>38.23</v>
      </c>
      <c r="K8" s="225">
        <v>12.96</v>
      </c>
      <c r="L8" s="225"/>
      <c r="M8" s="225">
        <v>24</v>
      </c>
      <c r="N8" s="225"/>
      <c r="O8" s="224">
        <v>26.43</v>
      </c>
      <c r="P8" s="225">
        <v>26.43</v>
      </c>
      <c r="Q8" s="225"/>
      <c r="R8" s="225"/>
      <c r="S8" s="225"/>
      <c r="T8" s="225"/>
      <c r="U8" s="225"/>
      <c r="V8" s="225"/>
      <c r="W8" s="225">
        <v>12.44</v>
      </c>
      <c r="X8" s="234">
        <f aca="true" t="shared" si="0" ref="X8:AA10">X9</f>
        <v>0</v>
      </c>
      <c r="Y8" s="234">
        <f t="shared" si="0"/>
        <v>0</v>
      </c>
      <c r="Z8" s="234">
        <f t="shared" si="0"/>
        <v>0</v>
      </c>
      <c r="AA8" s="234">
        <f t="shared" si="0"/>
        <v>0</v>
      </c>
    </row>
    <row r="9" spans="1:27" ht="22.5" customHeight="1">
      <c r="A9" s="221" t="s">
        <v>228</v>
      </c>
      <c r="B9" s="221"/>
      <c r="C9" s="221"/>
      <c r="D9" s="226"/>
      <c r="E9" s="223" t="s">
        <v>229</v>
      </c>
      <c r="F9" s="224">
        <f>G9+O9+W9+X9</f>
        <v>184.9</v>
      </c>
      <c r="G9" s="224">
        <f>SUM(H9:N9)</f>
        <v>146.03</v>
      </c>
      <c r="H9" s="225">
        <v>70.84</v>
      </c>
      <c r="I9" s="225">
        <f>I10</f>
        <v>0</v>
      </c>
      <c r="J9" s="225">
        <v>38.23</v>
      </c>
      <c r="K9" s="225">
        <v>12.96</v>
      </c>
      <c r="L9" s="225"/>
      <c r="M9" s="225">
        <v>24</v>
      </c>
      <c r="N9" s="225"/>
      <c r="O9" s="224">
        <v>26.43</v>
      </c>
      <c r="P9" s="225">
        <v>26.43</v>
      </c>
      <c r="Q9" s="225"/>
      <c r="R9" s="225"/>
      <c r="S9" s="225"/>
      <c r="T9" s="225"/>
      <c r="U9" s="225"/>
      <c r="V9" s="225"/>
      <c r="W9" s="225">
        <v>12.44</v>
      </c>
      <c r="X9" s="234">
        <f t="shared" si="0"/>
        <v>0</v>
      </c>
      <c r="Y9" s="234">
        <f t="shared" si="0"/>
        <v>0</v>
      </c>
      <c r="Z9" s="234">
        <f t="shared" si="0"/>
        <v>0</v>
      </c>
      <c r="AA9" s="234">
        <f t="shared" si="0"/>
        <v>0</v>
      </c>
    </row>
    <row r="10" spans="1:27" ht="22.5" customHeight="1">
      <c r="A10" s="221" t="s">
        <v>228</v>
      </c>
      <c r="B10" s="221">
        <v>31</v>
      </c>
      <c r="C10" s="221"/>
      <c r="D10" s="226"/>
      <c r="E10" s="223" t="s">
        <v>230</v>
      </c>
      <c r="F10" s="224">
        <f>G10+O10+W10+X10</f>
        <v>184.9</v>
      </c>
      <c r="G10" s="224">
        <f>SUM(H10:N10)</f>
        <v>146.03</v>
      </c>
      <c r="H10" s="225">
        <v>70.84</v>
      </c>
      <c r="I10" s="225">
        <f>I11</f>
        <v>0</v>
      </c>
      <c r="J10" s="225">
        <v>38.23</v>
      </c>
      <c r="K10" s="225">
        <v>12.96</v>
      </c>
      <c r="L10" s="225"/>
      <c r="M10" s="225">
        <v>24</v>
      </c>
      <c r="N10" s="225"/>
      <c r="O10" s="224">
        <v>26.43</v>
      </c>
      <c r="P10" s="225">
        <v>26.43</v>
      </c>
      <c r="Q10" s="225"/>
      <c r="R10" s="225"/>
      <c r="S10" s="225"/>
      <c r="T10" s="225"/>
      <c r="U10" s="225"/>
      <c r="V10" s="225"/>
      <c r="W10" s="225">
        <v>12.44</v>
      </c>
      <c r="X10" s="234">
        <f t="shared" si="0"/>
        <v>0</v>
      </c>
      <c r="Y10" s="234">
        <f t="shared" si="0"/>
        <v>0</v>
      </c>
      <c r="Z10" s="234">
        <f t="shared" si="0"/>
        <v>0</v>
      </c>
      <c r="AA10" s="234">
        <f t="shared" si="0"/>
        <v>0</v>
      </c>
    </row>
    <row r="11" spans="1:256" s="22" customFormat="1" ht="26.25" customHeight="1">
      <c r="A11" s="227" t="s">
        <v>228</v>
      </c>
      <c r="B11" s="228" t="s">
        <v>231</v>
      </c>
      <c r="C11" s="228" t="s">
        <v>232</v>
      </c>
      <c r="D11" s="228"/>
      <c r="E11" s="229" t="s">
        <v>233</v>
      </c>
      <c r="F11" s="224">
        <f>G11+O11+W11+X11</f>
        <v>184.9</v>
      </c>
      <c r="G11" s="224">
        <f>SUM(H11:N11)</f>
        <v>146.03</v>
      </c>
      <c r="H11" s="225">
        <v>70.84</v>
      </c>
      <c r="I11" s="232"/>
      <c r="J11" s="225">
        <v>38.23</v>
      </c>
      <c r="K11" s="225">
        <v>12.96</v>
      </c>
      <c r="L11" s="232"/>
      <c r="M11" s="225">
        <v>24</v>
      </c>
      <c r="N11" s="232"/>
      <c r="O11" s="224">
        <v>26.43</v>
      </c>
      <c r="P11" s="225">
        <v>26.43</v>
      </c>
      <c r="Q11" s="232"/>
      <c r="R11" s="232"/>
      <c r="S11" s="232"/>
      <c r="T11" s="232"/>
      <c r="U11" s="232"/>
      <c r="V11" s="232"/>
      <c r="W11" s="225">
        <v>12.44</v>
      </c>
      <c r="X11" s="235">
        <f>SUM(Y11:AA11)</f>
        <v>0</v>
      </c>
      <c r="Y11" s="239"/>
      <c r="Z11" s="239"/>
      <c r="AA11" s="239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0"/>
      <c r="EG11" s="240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/>
      <c r="EU11" s="240"/>
      <c r="EV11" s="240"/>
      <c r="EW11" s="240"/>
      <c r="EX11" s="240"/>
      <c r="EY11" s="240"/>
      <c r="EZ11" s="240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0"/>
      <c r="FO11" s="240"/>
      <c r="FP11" s="240"/>
      <c r="FQ11" s="240"/>
      <c r="FR11" s="240"/>
      <c r="FS11" s="240"/>
      <c r="FT11" s="240"/>
      <c r="FU11" s="240"/>
      <c r="FV11" s="240"/>
      <c r="FW11" s="240"/>
      <c r="FX11" s="240"/>
      <c r="FY11" s="240"/>
      <c r="FZ11" s="240"/>
      <c r="GA11" s="240"/>
      <c r="GB11" s="240"/>
      <c r="GC11" s="240"/>
      <c r="GD11" s="240"/>
      <c r="GE11" s="240"/>
      <c r="GF11" s="240"/>
      <c r="GG11" s="240"/>
      <c r="GH11" s="240"/>
      <c r="GI11" s="240"/>
      <c r="GJ11" s="240"/>
      <c r="GK11" s="240"/>
      <c r="GL11" s="240"/>
      <c r="GM11" s="240"/>
      <c r="GN11" s="240"/>
      <c r="GO11" s="240"/>
      <c r="GP11" s="240"/>
      <c r="GQ11" s="240"/>
      <c r="GR11" s="240"/>
      <c r="GS11" s="240"/>
      <c r="GT11" s="240"/>
      <c r="GU11" s="240"/>
      <c r="GV11" s="240"/>
      <c r="GW11" s="240"/>
      <c r="GX11" s="240"/>
      <c r="GY11" s="240"/>
      <c r="GZ11" s="240"/>
      <c r="HA11" s="240"/>
      <c r="HB11" s="240"/>
      <c r="HC11" s="240"/>
      <c r="HD11" s="240"/>
      <c r="HE11" s="240"/>
      <c r="HF11" s="240"/>
      <c r="HG11" s="240"/>
      <c r="HH11" s="240"/>
      <c r="HI11" s="240"/>
      <c r="HJ11" s="240"/>
      <c r="HK11" s="240"/>
      <c r="HL11" s="240"/>
      <c r="HM11" s="240"/>
      <c r="HN11" s="240"/>
      <c r="HO11" s="240"/>
      <c r="HP11" s="240"/>
      <c r="HQ11" s="240"/>
      <c r="HR11" s="240"/>
      <c r="HS11" s="240"/>
      <c r="HT11" s="240"/>
      <c r="HU11" s="240"/>
      <c r="HV11" s="240"/>
      <c r="HW11" s="240"/>
      <c r="HX11" s="240"/>
      <c r="HY11" s="240"/>
      <c r="HZ11" s="240"/>
      <c r="IA11" s="240"/>
      <c r="IB11" s="240"/>
      <c r="IC11" s="240"/>
      <c r="ID11" s="240"/>
      <c r="IE11" s="240"/>
      <c r="IF11" s="240"/>
      <c r="IG11" s="240"/>
      <c r="IH11" s="240"/>
      <c r="II11" s="240"/>
      <c r="IJ11" s="240"/>
      <c r="IK11" s="240"/>
      <c r="IL11" s="240"/>
      <c r="IM11" s="240"/>
      <c r="IN11" s="240"/>
      <c r="IO11" s="240"/>
      <c r="IP11" s="240"/>
      <c r="IQ11" s="240"/>
      <c r="IR11" s="240"/>
      <c r="IS11" s="240"/>
      <c r="IT11" s="240"/>
      <c r="IU11" s="240"/>
      <c r="IV11" s="240"/>
    </row>
    <row r="12" spans="1:28" ht="22.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3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</row>
    <row r="13" spans="1:28" ht="22.5" customHeight="1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</row>
    <row r="14" spans="1:27" ht="22.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</row>
    <row r="15" spans="1:27" ht="22.5" customHeigh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</row>
    <row r="16" spans="1:26" ht="22.5" customHeight="1">
      <c r="A16" s="230"/>
      <c r="B16" s="230"/>
      <c r="C16" s="230"/>
      <c r="D16" s="230"/>
      <c r="E16" s="230"/>
      <c r="F16" s="230"/>
      <c r="J16" s="230"/>
      <c r="K16" s="230"/>
      <c r="L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</row>
    <row r="17" spans="1:25" ht="22.5" customHeight="1">
      <c r="A17" s="230"/>
      <c r="B17" s="230"/>
      <c r="C17" s="230"/>
      <c r="D17" s="230"/>
      <c r="E17" s="230"/>
      <c r="F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</row>
    <row r="18" spans="15:24" ht="22.5" customHeight="1">
      <c r="O18" s="230"/>
      <c r="P18" s="230"/>
      <c r="Q18" s="230"/>
      <c r="R18" s="230"/>
      <c r="S18" s="230"/>
      <c r="T18" s="230"/>
      <c r="U18" s="230"/>
      <c r="V18" s="230"/>
      <c r="W18" s="230"/>
      <c r="X18" s="230"/>
    </row>
    <row r="19" spans="15:17" ht="22.5" customHeight="1">
      <c r="O19" s="230"/>
      <c r="P19" s="230"/>
      <c r="Q19" s="230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G7" sqref="G7:J10"/>
    </sheetView>
  </sheetViews>
  <sheetFormatPr defaultColWidth="9.00390625" defaultRowHeight="14.25"/>
  <cols>
    <col min="1" max="3" width="5.375" style="0" customWidth="1"/>
    <col min="5" max="5" width="19.375" style="0" customWidth="1"/>
    <col min="6" max="6" width="12.50390625" style="0" customWidth="1"/>
  </cols>
  <sheetData>
    <row r="1" ht="14.25" customHeight="1">
      <c r="N1" t="s">
        <v>234</v>
      </c>
    </row>
    <row r="2" spans="1:14" ht="33" customHeight="1">
      <c r="A2" s="543" t="s">
        <v>235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</row>
    <row r="3" spans="1:14" ht="14.25" customHeight="1">
      <c r="A3" s="90" t="s">
        <v>2</v>
      </c>
      <c r="B3" s="90"/>
      <c r="C3" s="90"/>
      <c r="D3" s="90"/>
      <c r="E3" s="90"/>
      <c r="M3" s="528" t="s">
        <v>78</v>
      </c>
      <c r="N3" s="528"/>
    </row>
    <row r="4" spans="1:14" ht="22.5" customHeight="1">
      <c r="A4" s="507" t="s">
        <v>97</v>
      </c>
      <c r="B4" s="507"/>
      <c r="C4" s="507"/>
      <c r="D4" s="486" t="s">
        <v>126</v>
      </c>
      <c r="E4" s="486" t="s">
        <v>80</v>
      </c>
      <c r="F4" s="486" t="s">
        <v>81</v>
      </c>
      <c r="G4" s="486" t="s">
        <v>128</v>
      </c>
      <c r="H4" s="486"/>
      <c r="I4" s="486"/>
      <c r="J4" s="486"/>
      <c r="K4" s="486"/>
      <c r="L4" s="486" t="s">
        <v>132</v>
      </c>
      <c r="M4" s="486"/>
      <c r="N4" s="486"/>
    </row>
    <row r="5" spans="1:14" ht="17.25" customHeight="1">
      <c r="A5" s="486" t="s">
        <v>100</v>
      </c>
      <c r="B5" s="508" t="s">
        <v>101</v>
      </c>
      <c r="C5" s="486" t="s">
        <v>102</v>
      </c>
      <c r="D5" s="486"/>
      <c r="E5" s="486"/>
      <c r="F5" s="486"/>
      <c r="G5" s="486" t="s">
        <v>162</v>
      </c>
      <c r="H5" s="486" t="s">
        <v>163</v>
      </c>
      <c r="I5" s="486" t="s">
        <v>141</v>
      </c>
      <c r="J5" s="486" t="s">
        <v>142</v>
      </c>
      <c r="K5" s="486" t="s">
        <v>143</v>
      </c>
      <c r="L5" s="486" t="s">
        <v>162</v>
      </c>
      <c r="M5" s="486" t="s">
        <v>114</v>
      </c>
      <c r="N5" s="486" t="s">
        <v>164</v>
      </c>
    </row>
    <row r="6" spans="1:14" ht="20.25" customHeight="1">
      <c r="A6" s="486"/>
      <c r="B6" s="508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</row>
    <row r="7" spans="1:14" ht="22.5" customHeight="1">
      <c r="A7" s="44" t="s">
        <v>81</v>
      </c>
      <c r="B7" s="44"/>
      <c r="C7" s="45"/>
      <c r="D7" s="44" t="str">
        <f>'15一般-工资福利'!D8</f>
        <v>003001</v>
      </c>
      <c r="E7" s="76" t="s">
        <v>104</v>
      </c>
      <c r="F7" s="48">
        <f>G7+L7</f>
        <v>184.9</v>
      </c>
      <c r="G7" s="48">
        <f>SUM(H7:K7)</f>
        <v>184.9</v>
      </c>
      <c r="H7" s="48">
        <f>'15一般-工资福利'!G8</f>
        <v>146.03</v>
      </c>
      <c r="I7" s="48">
        <f>'15一般-工资福利'!O8</f>
        <v>26.43</v>
      </c>
      <c r="J7" s="48">
        <f>'15一般-工资福利'!W8</f>
        <v>12.44</v>
      </c>
      <c r="K7" s="215">
        <f>'15一般-工资福利'!X8</f>
        <v>0</v>
      </c>
      <c r="L7" s="215"/>
      <c r="M7" s="215"/>
      <c r="N7" s="43"/>
    </row>
    <row r="8" spans="1:14" ht="22.5" customHeight="1">
      <c r="A8" s="44" t="str">
        <f>'15一般-工资福利'!A9</f>
        <v>201</v>
      </c>
      <c r="B8" s="44"/>
      <c r="C8" s="44"/>
      <c r="D8" s="44"/>
      <c r="E8" s="76" t="str">
        <f>'15一般-工资福利'!E9</f>
        <v>一般公共服务支出</v>
      </c>
      <c r="F8" s="48">
        <f>G8+L8</f>
        <v>184.9</v>
      </c>
      <c r="G8" s="48">
        <f>SUM(H8:K8)</f>
        <v>184.9</v>
      </c>
      <c r="H8" s="48">
        <f>'15一般-工资福利'!G9</f>
        <v>146.03</v>
      </c>
      <c r="I8" s="48">
        <f>'15一般-工资福利'!O9</f>
        <v>26.43</v>
      </c>
      <c r="J8" s="48">
        <f>'15一般-工资福利'!W9</f>
        <v>12.44</v>
      </c>
      <c r="K8" s="215">
        <f>'15一般-工资福利'!X9</f>
        <v>0</v>
      </c>
      <c r="L8" s="215"/>
      <c r="M8" s="215"/>
      <c r="N8" s="43"/>
    </row>
    <row r="9" spans="1:14" ht="22.5" customHeight="1">
      <c r="A9" s="44" t="str">
        <f>'15一般-工资福利'!A10</f>
        <v>201</v>
      </c>
      <c r="B9" s="44">
        <f>'15一般-工资福利'!B10</f>
        <v>31</v>
      </c>
      <c r="C9" s="44"/>
      <c r="D9" s="44"/>
      <c r="E9" s="76" t="str">
        <f>'15一般-工资福利'!E10</f>
        <v>党委办公厅（室）及相关机构事务</v>
      </c>
      <c r="F9" s="48">
        <f>G9+L9</f>
        <v>184.9</v>
      </c>
      <c r="G9" s="48">
        <f>SUM(H9:K9)</f>
        <v>184.9</v>
      </c>
      <c r="H9" s="48">
        <f>'15一般-工资福利'!G10</f>
        <v>146.03</v>
      </c>
      <c r="I9" s="48">
        <f>'15一般-工资福利'!O10</f>
        <v>26.43</v>
      </c>
      <c r="J9" s="48">
        <f>'15一般-工资福利'!W10</f>
        <v>12.44</v>
      </c>
      <c r="K9" s="215">
        <f>'15一般-工资福利'!X10</f>
        <v>0</v>
      </c>
      <c r="L9" s="215"/>
      <c r="M9" s="215"/>
      <c r="N9" s="43"/>
    </row>
    <row r="10" spans="1:14" s="22" customFormat="1" ht="29.25" customHeight="1">
      <c r="A10" s="44" t="str">
        <f>'15一般-工资福利'!A11</f>
        <v>201</v>
      </c>
      <c r="B10" s="44" t="str">
        <f>'15一般-工资福利'!B11</f>
        <v>31</v>
      </c>
      <c r="C10" s="44" t="str">
        <f>'15一般-工资福利'!C11</f>
        <v>99</v>
      </c>
      <c r="D10" s="214">
        <f>'15一般-工资福利'!D11</f>
        <v>0</v>
      </c>
      <c r="E10" s="76" t="str">
        <f>'15一般-工资福利'!E11</f>
        <v>其他党委办公厅（室）及相关机构事务支出</v>
      </c>
      <c r="F10" s="48">
        <f>G10+L10</f>
        <v>184.9</v>
      </c>
      <c r="G10" s="48">
        <f>SUM(H10:K10)</f>
        <v>184.9</v>
      </c>
      <c r="H10" s="48">
        <f>'15一般-工资福利'!G11</f>
        <v>146.03</v>
      </c>
      <c r="I10" s="48">
        <f>'15一般-工资福利'!O11</f>
        <v>26.43</v>
      </c>
      <c r="J10" s="48">
        <f>'15一般-工资福利'!W11</f>
        <v>12.44</v>
      </c>
      <c r="K10" s="215">
        <f>'15一般-工资福利'!X11</f>
        <v>0</v>
      </c>
      <c r="L10" s="215"/>
      <c r="M10" s="215"/>
      <c r="N10" s="180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G8" sqref="G8:Z8"/>
    </sheetView>
  </sheetViews>
  <sheetFormatPr defaultColWidth="6.75390625" defaultRowHeight="22.5" customHeight="1"/>
  <cols>
    <col min="1" max="1" width="4.75390625" style="204" customWidth="1"/>
    <col min="2" max="3" width="4.00390625" style="204" customWidth="1"/>
    <col min="4" max="4" width="9.625" style="204" customWidth="1"/>
    <col min="5" max="5" width="21.875" style="204" customWidth="1"/>
    <col min="6" max="6" width="8.625" style="204" customWidth="1"/>
    <col min="7" max="14" width="7.25390625" style="204" customWidth="1"/>
    <col min="15" max="15" width="7.00390625" style="204" customWidth="1"/>
    <col min="16" max="24" width="7.25390625" style="204" customWidth="1"/>
    <col min="25" max="25" width="6.875" style="204" customWidth="1"/>
    <col min="26" max="26" width="7.25390625" style="204" customWidth="1"/>
    <col min="27" max="16384" width="6.75390625" style="204" customWidth="1"/>
  </cols>
  <sheetData>
    <row r="1" spans="2:26" ht="22.5" customHeight="1"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X1" s="545" t="s">
        <v>236</v>
      </c>
      <c r="Y1" s="545"/>
      <c r="Z1" s="545"/>
    </row>
    <row r="2" spans="1:26" ht="22.5" customHeight="1">
      <c r="A2" s="546" t="s">
        <v>237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</row>
    <row r="3" spans="1:26" ht="22.5" customHeight="1">
      <c r="A3" s="547" t="s">
        <v>2</v>
      </c>
      <c r="B3" s="547"/>
      <c r="C3" s="547"/>
      <c r="D3" s="547"/>
      <c r="E3" s="547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X3" s="548" t="s">
        <v>78</v>
      </c>
      <c r="Y3" s="548"/>
      <c r="Z3" s="548"/>
    </row>
    <row r="4" spans="1:26" ht="22.5" customHeight="1">
      <c r="A4" s="549" t="s">
        <v>97</v>
      </c>
      <c r="B4" s="549"/>
      <c r="C4" s="549"/>
      <c r="D4" s="544" t="s">
        <v>79</v>
      </c>
      <c r="E4" s="544" t="s">
        <v>98</v>
      </c>
      <c r="F4" s="544" t="s">
        <v>168</v>
      </c>
      <c r="G4" s="544" t="s">
        <v>169</v>
      </c>
      <c r="H4" s="544" t="s">
        <v>170</v>
      </c>
      <c r="I4" s="544" t="s">
        <v>171</v>
      </c>
      <c r="J4" s="544" t="s">
        <v>172</v>
      </c>
      <c r="K4" s="544" t="s">
        <v>173</v>
      </c>
      <c r="L4" s="544" t="s">
        <v>174</v>
      </c>
      <c r="M4" s="544" t="s">
        <v>175</v>
      </c>
      <c r="N4" s="544" t="s">
        <v>176</v>
      </c>
      <c r="O4" s="544" t="s">
        <v>177</v>
      </c>
      <c r="P4" s="544" t="s">
        <v>178</v>
      </c>
      <c r="Q4" s="544" t="s">
        <v>179</v>
      </c>
      <c r="R4" s="544" t="s">
        <v>180</v>
      </c>
      <c r="S4" s="544" t="s">
        <v>181</v>
      </c>
      <c r="T4" s="544" t="s">
        <v>182</v>
      </c>
      <c r="U4" s="544" t="s">
        <v>183</v>
      </c>
      <c r="V4" s="544" t="s">
        <v>184</v>
      </c>
      <c r="W4" s="544" t="s">
        <v>185</v>
      </c>
      <c r="X4" s="544" t="s">
        <v>186</v>
      </c>
      <c r="Y4" s="544" t="s">
        <v>187</v>
      </c>
      <c r="Z4" s="544" t="s">
        <v>188</v>
      </c>
    </row>
    <row r="5" spans="1:26" ht="22.5" customHeight="1">
      <c r="A5" s="544" t="s">
        <v>100</v>
      </c>
      <c r="B5" s="544" t="s">
        <v>101</v>
      </c>
      <c r="C5" s="544" t="s">
        <v>102</v>
      </c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</row>
    <row r="6" spans="1:26" ht="22.5" customHeight="1">
      <c r="A6" s="544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</row>
    <row r="7" spans="1:26" ht="22.5" customHeight="1">
      <c r="A7" s="207"/>
      <c r="B7" s="207"/>
      <c r="C7" s="207"/>
      <c r="D7" s="207"/>
      <c r="E7" s="207"/>
      <c r="F7" s="207">
        <v>1</v>
      </c>
      <c r="G7" s="207">
        <v>2</v>
      </c>
      <c r="H7" s="207">
        <v>3</v>
      </c>
      <c r="I7" s="207">
        <v>4</v>
      </c>
      <c r="J7" s="207">
        <v>5</v>
      </c>
      <c r="K7" s="207">
        <v>6</v>
      </c>
      <c r="L7" s="207">
        <v>7</v>
      </c>
      <c r="M7" s="207">
        <v>8</v>
      </c>
      <c r="N7" s="207">
        <v>9</v>
      </c>
      <c r="O7" s="207">
        <v>10</v>
      </c>
      <c r="P7" s="207">
        <v>11</v>
      </c>
      <c r="Q7" s="207">
        <v>12</v>
      </c>
      <c r="R7" s="207">
        <v>13</v>
      </c>
      <c r="S7" s="207">
        <v>14</v>
      </c>
      <c r="T7" s="207">
        <v>15</v>
      </c>
      <c r="U7" s="207">
        <v>16</v>
      </c>
      <c r="V7" s="207">
        <v>17</v>
      </c>
      <c r="W7" s="207">
        <v>18</v>
      </c>
      <c r="X7" s="207">
        <v>19</v>
      </c>
      <c r="Y7" s="207">
        <v>20</v>
      </c>
      <c r="Z7" s="207">
        <v>21</v>
      </c>
    </row>
    <row r="8" spans="1:26" ht="22.5" customHeight="1">
      <c r="A8" s="44" t="s">
        <v>81</v>
      </c>
      <c r="B8" s="44"/>
      <c r="C8" s="45"/>
      <c r="D8" s="44" t="str">
        <f>'15一般-工资福利'!D8</f>
        <v>003001</v>
      </c>
      <c r="E8" s="76" t="s">
        <v>104</v>
      </c>
      <c r="F8" s="208">
        <v>31.36</v>
      </c>
      <c r="G8" s="208">
        <v>2.6</v>
      </c>
      <c r="H8" s="208">
        <v>0.8</v>
      </c>
      <c r="I8" s="208">
        <v>0.3</v>
      </c>
      <c r="J8" s="208">
        <v>1.6</v>
      </c>
      <c r="K8" s="208">
        <v>1.4</v>
      </c>
      <c r="L8" s="208">
        <v>2.2</v>
      </c>
      <c r="M8" s="208">
        <v>2</v>
      </c>
      <c r="N8" s="208">
        <f aca="true" t="shared" si="0" ref="N8:Y8">N10</f>
        <v>0</v>
      </c>
      <c r="O8" s="208">
        <v>0.4</v>
      </c>
      <c r="P8" s="208">
        <v>3</v>
      </c>
      <c r="Q8" s="208">
        <v>2</v>
      </c>
      <c r="R8" s="208">
        <v>3.6</v>
      </c>
      <c r="S8" s="208">
        <f t="shared" si="0"/>
        <v>0</v>
      </c>
      <c r="T8" s="208">
        <f t="shared" si="0"/>
        <v>0</v>
      </c>
      <c r="U8" s="208">
        <f t="shared" si="0"/>
        <v>0</v>
      </c>
      <c r="V8" s="208">
        <v>10.66</v>
      </c>
      <c r="W8" s="208"/>
      <c r="X8" s="208">
        <f t="shared" si="0"/>
        <v>0</v>
      </c>
      <c r="Y8" s="208">
        <f t="shared" si="0"/>
        <v>0</v>
      </c>
      <c r="Z8" s="208">
        <v>0.8</v>
      </c>
    </row>
    <row r="9" spans="1:26" ht="22.5" customHeight="1">
      <c r="A9" s="44" t="str">
        <f>'15一般-工资福利'!A9</f>
        <v>201</v>
      </c>
      <c r="B9" s="44"/>
      <c r="C9" s="44"/>
      <c r="D9" s="45"/>
      <c r="E9" s="76" t="str">
        <f>'15一般-工资福利'!E9</f>
        <v>一般公共服务支出</v>
      </c>
      <c r="F9" s="208">
        <v>31.36</v>
      </c>
      <c r="G9" s="208">
        <v>2.6</v>
      </c>
      <c r="H9" s="208">
        <v>0.8</v>
      </c>
      <c r="I9" s="208">
        <v>0.3</v>
      </c>
      <c r="J9" s="208">
        <v>1.6</v>
      </c>
      <c r="K9" s="208">
        <v>1.4</v>
      </c>
      <c r="L9" s="208">
        <v>2.2</v>
      </c>
      <c r="M9" s="208">
        <v>2</v>
      </c>
      <c r="N9" s="208">
        <f aca="true" t="shared" si="1" ref="N9:Y9">N10</f>
        <v>0</v>
      </c>
      <c r="O9" s="208">
        <v>0.4</v>
      </c>
      <c r="P9" s="208">
        <v>3</v>
      </c>
      <c r="Q9" s="208">
        <v>2</v>
      </c>
      <c r="R9" s="208">
        <v>3.6</v>
      </c>
      <c r="S9" s="208">
        <f t="shared" si="1"/>
        <v>0</v>
      </c>
      <c r="T9" s="208">
        <f t="shared" si="1"/>
        <v>0</v>
      </c>
      <c r="U9" s="208">
        <f t="shared" si="1"/>
        <v>0</v>
      </c>
      <c r="V9" s="208">
        <v>10.66</v>
      </c>
      <c r="W9" s="208"/>
      <c r="X9" s="208">
        <f t="shared" si="1"/>
        <v>0</v>
      </c>
      <c r="Y9" s="208">
        <f t="shared" si="1"/>
        <v>0</v>
      </c>
      <c r="Z9" s="208">
        <v>0.8</v>
      </c>
    </row>
    <row r="10" spans="1:26" ht="22.5" customHeight="1">
      <c r="A10" s="44" t="str">
        <f>'15一般-工资福利'!A10</f>
        <v>201</v>
      </c>
      <c r="B10" s="44">
        <f>'15一般-工资福利'!B10</f>
        <v>31</v>
      </c>
      <c r="C10" s="44"/>
      <c r="D10" s="45"/>
      <c r="E10" s="76" t="str">
        <f>'15一般-工资福利'!E10</f>
        <v>党委办公厅（室）及相关机构事务</v>
      </c>
      <c r="F10" s="208">
        <v>31.36</v>
      </c>
      <c r="G10" s="208">
        <v>2.6</v>
      </c>
      <c r="H10" s="208">
        <v>0.8</v>
      </c>
      <c r="I10" s="208">
        <v>0.3</v>
      </c>
      <c r="J10" s="208">
        <v>1.6</v>
      </c>
      <c r="K10" s="208">
        <v>1.4</v>
      </c>
      <c r="L10" s="208">
        <v>2.2</v>
      </c>
      <c r="M10" s="208">
        <v>2</v>
      </c>
      <c r="N10" s="208">
        <f aca="true" t="shared" si="2" ref="N10:Y10">N11+N12</f>
        <v>0</v>
      </c>
      <c r="O10" s="208">
        <v>0.4</v>
      </c>
      <c r="P10" s="208">
        <v>3</v>
      </c>
      <c r="Q10" s="208">
        <v>2</v>
      </c>
      <c r="R10" s="208">
        <v>3.6</v>
      </c>
      <c r="S10" s="208">
        <f t="shared" si="2"/>
        <v>0</v>
      </c>
      <c r="T10" s="208">
        <f t="shared" si="2"/>
        <v>0</v>
      </c>
      <c r="U10" s="208">
        <f t="shared" si="2"/>
        <v>0</v>
      </c>
      <c r="V10" s="208">
        <v>10.66</v>
      </c>
      <c r="W10" s="208"/>
      <c r="X10" s="208">
        <f t="shared" si="2"/>
        <v>0</v>
      </c>
      <c r="Y10" s="208">
        <f t="shared" si="2"/>
        <v>0</v>
      </c>
      <c r="Z10" s="208">
        <v>0.8</v>
      </c>
    </row>
    <row r="11" spans="1:26" s="203" customFormat="1" ht="22.5" customHeight="1">
      <c r="A11" s="44" t="str">
        <f>'15一般-工资福利'!A11</f>
        <v>201</v>
      </c>
      <c r="B11" s="44" t="str">
        <f>'15一般-工资福利'!B11</f>
        <v>31</v>
      </c>
      <c r="C11" s="44" t="str">
        <f>'15一般-工资福利'!C11</f>
        <v>99</v>
      </c>
      <c r="D11" s="209"/>
      <c r="E11" s="76" t="str">
        <f>'15一般-工资福利'!E11</f>
        <v>其他党委办公厅（室）及相关机构事务支出</v>
      </c>
      <c r="F11" s="208">
        <v>31.36</v>
      </c>
      <c r="G11" s="208">
        <v>2.6</v>
      </c>
      <c r="H11" s="208">
        <v>0.8</v>
      </c>
      <c r="I11" s="208">
        <v>0.3</v>
      </c>
      <c r="J11" s="208">
        <v>1.6</v>
      </c>
      <c r="K11" s="208">
        <v>1.4</v>
      </c>
      <c r="L11" s="208">
        <v>2.2</v>
      </c>
      <c r="M11" s="208">
        <v>2</v>
      </c>
      <c r="N11" s="208">
        <f>'17一般-商品和服务'!N11</f>
        <v>0</v>
      </c>
      <c r="O11" s="208">
        <v>0.4</v>
      </c>
      <c r="P11" s="208">
        <v>3</v>
      </c>
      <c r="Q11" s="208">
        <v>2</v>
      </c>
      <c r="R11" s="208">
        <v>3.6</v>
      </c>
      <c r="S11" s="208">
        <f>'17一般-商品和服务'!S11</f>
        <v>0</v>
      </c>
      <c r="T11" s="208">
        <f>'17一般-商品和服务'!T11</f>
        <v>0</v>
      </c>
      <c r="U11" s="208">
        <f>'17一般-商品和服务'!U11</f>
        <v>0</v>
      </c>
      <c r="V11" s="208">
        <v>10.66</v>
      </c>
      <c r="W11" s="208"/>
      <c r="X11" s="208">
        <f>'17一般-商品和服务'!X11</f>
        <v>0</v>
      </c>
      <c r="Y11" s="208">
        <f>'17一般-商品和服务'!Y11</f>
        <v>0</v>
      </c>
      <c r="Z11" s="208">
        <v>0.8</v>
      </c>
    </row>
    <row r="12" spans="1:26" ht="28.5" customHeight="1">
      <c r="A12" s="210"/>
      <c r="B12" s="210"/>
      <c r="C12" s="210"/>
      <c r="D12" s="210"/>
      <c r="E12" s="210"/>
      <c r="F12" s="211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3"/>
      <c r="Y12" s="213"/>
      <c r="Z12" s="213"/>
    </row>
    <row r="13" spans="11:19" ht="22.5" customHeight="1">
      <c r="K13" s="203"/>
      <c r="L13" s="203"/>
      <c r="M13" s="203"/>
      <c r="S13" s="203"/>
    </row>
    <row r="14" spans="11:13" ht="22.5" customHeight="1">
      <c r="K14" s="203"/>
      <c r="L14" s="203"/>
      <c r="M14" s="203"/>
    </row>
    <row r="15" ht="22.5" customHeight="1">
      <c r="K15" s="203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X4:X6"/>
    <mergeCell ref="Y4:Y6"/>
    <mergeCell ref="Z4:Z6"/>
    <mergeCell ref="R4:R6"/>
    <mergeCell ref="S4:S6"/>
    <mergeCell ref="T4:T6"/>
    <mergeCell ref="U4:U6"/>
    <mergeCell ref="V4:V6"/>
    <mergeCell ref="W4:W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H7" sqref="H7:P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238</v>
      </c>
    </row>
    <row r="2" spans="1:20" ht="33.75" customHeight="1">
      <c r="A2" s="487" t="s">
        <v>239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</row>
    <row r="3" spans="1:20" ht="14.25" customHeight="1">
      <c r="A3" s="90" t="s">
        <v>2</v>
      </c>
      <c r="B3" s="90"/>
      <c r="C3" s="90"/>
      <c r="D3" s="90"/>
      <c r="E3" s="90"/>
      <c r="S3" s="528" t="s">
        <v>78</v>
      </c>
      <c r="T3" s="528"/>
    </row>
    <row r="4" spans="1:20" ht="22.5" customHeight="1">
      <c r="A4" s="516" t="s">
        <v>97</v>
      </c>
      <c r="B4" s="516"/>
      <c r="C4" s="516"/>
      <c r="D4" s="486" t="s">
        <v>192</v>
      </c>
      <c r="E4" s="486" t="s">
        <v>127</v>
      </c>
      <c r="F4" s="492" t="s">
        <v>168</v>
      </c>
      <c r="G4" s="486" t="s">
        <v>129</v>
      </c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 t="s">
        <v>132</v>
      </c>
      <c r="S4" s="486"/>
      <c r="T4" s="486"/>
    </row>
    <row r="5" spans="1:20" ht="14.25" customHeight="1">
      <c r="A5" s="516"/>
      <c r="B5" s="516"/>
      <c r="C5" s="516"/>
      <c r="D5" s="486"/>
      <c r="E5" s="486"/>
      <c r="F5" s="494"/>
      <c r="G5" s="486" t="s">
        <v>90</v>
      </c>
      <c r="H5" s="486" t="s">
        <v>193</v>
      </c>
      <c r="I5" s="486" t="s">
        <v>178</v>
      </c>
      <c r="J5" s="486" t="s">
        <v>179</v>
      </c>
      <c r="K5" s="486" t="s">
        <v>194</v>
      </c>
      <c r="L5" s="486" t="s">
        <v>195</v>
      </c>
      <c r="M5" s="486" t="s">
        <v>180</v>
      </c>
      <c r="N5" s="486" t="s">
        <v>196</v>
      </c>
      <c r="O5" s="486" t="s">
        <v>183</v>
      </c>
      <c r="P5" s="486" t="s">
        <v>197</v>
      </c>
      <c r="Q5" s="486" t="s">
        <v>198</v>
      </c>
      <c r="R5" s="486" t="s">
        <v>90</v>
      </c>
      <c r="S5" s="486" t="s">
        <v>199</v>
      </c>
      <c r="T5" s="486" t="s">
        <v>164</v>
      </c>
    </row>
    <row r="6" spans="1:20" ht="42.75" customHeight="1">
      <c r="A6" s="43" t="s">
        <v>100</v>
      </c>
      <c r="B6" s="43" t="s">
        <v>101</v>
      </c>
      <c r="C6" s="43" t="s">
        <v>102</v>
      </c>
      <c r="D6" s="486"/>
      <c r="E6" s="486"/>
      <c r="F6" s="493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</row>
    <row r="7" spans="1:20" ht="24">
      <c r="A7" s="44" t="s">
        <v>81</v>
      </c>
      <c r="B7" s="44"/>
      <c r="C7" s="45"/>
      <c r="D7" s="44" t="str">
        <f>'15一般-工资福利'!D8</f>
        <v>003001</v>
      </c>
      <c r="E7" s="44" t="str">
        <f>'15一般-工资福利'!E8</f>
        <v>中共岳阳县委政法委员会</v>
      </c>
      <c r="F7" s="200">
        <f>F8</f>
        <v>31.36</v>
      </c>
      <c r="G7" s="200">
        <f aca="true" t="shared" si="0" ref="G7:T8">G8</f>
        <v>31.36</v>
      </c>
      <c r="H7" s="200">
        <v>22.36</v>
      </c>
      <c r="I7" s="200">
        <f t="shared" si="0"/>
        <v>3</v>
      </c>
      <c r="J7" s="200">
        <f t="shared" si="0"/>
        <v>2</v>
      </c>
      <c r="K7" s="200">
        <f t="shared" si="0"/>
        <v>0</v>
      </c>
      <c r="L7" s="200">
        <f t="shared" si="0"/>
        <v>0</v>
      </c>
      <c r="M7" s="200">
        <f t="shared" si="0"/>
        <v>3.6</v>
      </c>
      <c r="N7" s="200">
        <f t="shared" si="0"/>
        <v>0</v>
      </c>
      <c r="O7" s="200">
        <f t="shared" si="0"/>
        <v>0</v>
      </c>
      <c r="P7" s="200">
        <f t="shared" si="0"/>
        <v>0.4</v>
      </c>
      <c r="Q7" s="202">
        <f t="shared" si="0"/>
        <v>0</v>
      </c>
      <c r="R7" s="202">
        <f t="shared" si="0"/>
        <v>0</v>
      </c>
      <c r="S7" s="202">
        <f t="shared" si="0"/>
        <v>0</v>
      </c>
      <c r="T7" s="202">
        <f t="shared" si="0"/>
        <v>0</v>
      </c>
    </row>
    <row r="8" spans="1:20" ht="22.5" customHeight="1">
      <c r="A8" s="44" t="str">
        <f>'15一般-工资福利'!A9</f>
        <v>201</v>
      </c>
      <c r="B8" s="44"/>
      <c r="C8" s="44"/>
      <c r="D8" s="44"/>
      <c r="E8" s="44" t="str">
        <f>'15一般-工资福利'!E9</f>
        <v>一般公共服务支出</v>
      </c>
      <c r="F8" s="200">
        <f>F9</f>
        <v>31.36</v>
      </c>
      <c r="G8" s="200">
        <f t="shared" si="0"/>
        <v>31.36</v>
      </c>
      <c r="H8" s="200">
        <v>22.36</v>
      </c>
      <c r="I8" s="200">
        <f t="shared" si="0"/>
        <v>3</v>
      </c>
      <c r="J8" s="200">
        <f t="shared" si="0"/>
        <v>2</v>
      </c>
      <c r="K8" s="200">
        <f t="shared" si="0"/>
        <v>0</v>
      </c>
      <c r="L8" s="200">
        <f t="shared" si="0"/>
        <v>0</v>
      </c>
      <c r="M8" s="200">
        <f t="shared" si="0"/>
        <v>3.6</v>
      </c>
      <c r="N8" s="200">
        <f t="shared" si="0"/>
        <v>0</v>
      </c>
      <c r="O8" s="200">
        <f t="shared" si="0"/>
        <v>0</v>
      </c>
      <c r="P8" s="200">
        <f t="shared" si="0"/>
        <v>0.4</v>
      </c>
      <c r="Q8" s="202">
        <f t="shared" si="0"/>
        <v>0</v>
      </c>
      <c r="R8" s="202">
        <f t="shared" si="0"/>
        <v>0</v>
      </c>
      <c r="S8" s="202">
        <f t="shared" si="0"/>
        <v>0</v>
      </c>
      <c r="T8" s="202">
        <f t="shared" si="0"/>
        <v>0</v>
      </c>
    </row>
    <row r="9" spans="1:20" ht="24">
      <c r="A9" s="44" t="str">
        <f>'15一般-工资福利'!A10</f>
        <v>201</v>
      </c>
      <c r="B9" s="44">
        <f>'15一般-工资福利'!B10</f>
        <v>31</v>
      </c>
      <c r="C9" s="44"/>
      <c r="D9" s="44"/>
      <c r="E9" s="44" t="str">
        <f>'15一般-工资福利'!E10</f>
        <v>党委办公厅（室）及相关机构事务</v>
      </c>
      <c r="F9" s="200">
        <f>SUM(F10:F11)</f>
        <v>31.36</v>
      </c>
      <c r="G9" s="200">
        <f aca="true" t="shared" si="1" ref="G9:T9">SUM(G10:G11)</f>
        <v>31.36</v>
      </c>
      <c r="H9" s="200">
        <v>22.36</v>
      </c>
      <c r="I9" s="200">
        <f t="shared" si="1"/>
        <v>3</v>
      </c>
      <c r="J9" s="200">
        <f t="shared" si="1"/>
        <v>2</v>
      </c>
      <c r="K9" s="200">
        <f t="shared" si="1"/>
        <v>0</v>
      </c>
      <c r="L9" s="200">
        <f t="shared" si="1"/>
        <v>0</v>
      </c>
      <c r="M9" s="200">
        <f t="shared" si="1"/>
        <v>3.6</v>
      </c>
      <c r="N9" s="200">
        <f t="shared" si="1"/>
        <v>0</v>
      </c>
      <c r="O9" s="200">
        <f t="shared" si="1"/>
        <v>0</v>
      </c>
      <c r="P9" s="200">
        <f t="shared" si="1"/>
        <v>0.4</v>
      </c>
      <c r="Q9" s="202">
        <f t="shared" si="1"/>
        <v>0</v>
      </c>
      <c r="R9" s="202">
        <f t="shared" si="1"/>
        <v>0</v>
      </c>
      <c r="S9" s="202">
        <f t="shared" si="1"/>
        <v>0</v>
      </c>
      <c r="T9" s="202">
        <f t="shared" si="1"/>
        <v>0</v>
      </c>
    </row>
    <row r="10" spans="1:20" s="22" customFormat="1" ht="22.5" customHeight="1">
      <c r="A10" s="44" t="str">
        <f>'15一般-工资福利'!A11</f>
        <v>201</v>
      </c>
      <c r="B10" s="44" t="str">
        <f>'15一般-工资福利'!B11</f>
        <v>31</v>
      </c>
      <c r="C10" s="44" t="str">
        <f>'15一般-工资福利'!C11</f>
        <v>99</v>
      </c>
      <c r="D10" s="88">
        <f>'15一般-工资福利'!D11</f>
        <v>0</v>
      </c>
      <c r="E10" s="44" t="str">
        <f>'15一般-工资福利'!E11</f>
        <v>其他党委办公厅（室）及相关机构事务支出</v>
      </c>
      <c r="F10" s="180">
        <f>G10+R10</f>
        <v>31.36</v>
      </c>
      <c r="G10" s="180">
        <f>'17一般-商品和服务'!F11</f>
        <v>31.36</v>
      </c>
      <c r="H10" s="200">
        <v>22.36</v>
      </c>
      <c r="I10" s="180">
        <f>'17一般-商品和服务'!P11</f>
        <v>3</v>
      </c>
      <c r="J10" s="180">
        <f>'17一般-商品和服务'!Q11</f>
        <v>2</v>
      </c>
      <c r="K10" s="180"/>
      <c r="L10" s="180"/>
      <c r="M10" s="180">
        <f>'17一般-商品和服务'!R11</f>
        <v>3.6</v>
      </c>
      <c r="N10" s="180">
        <f>'17一般-商品和服务'!N11</f>
        <v>0</v>
      </c>
      <c r="O10" s="180">
        <f>'17一般-商品和服务'!U11</f>
        <v>0</v>
      </c>
      <c r="P10" s="180">
        <f>'17一般-商品和服务'!O11</f>
        <v>0.4</v>
      </c>
      <c r="Q10" s="201">
        <f>'17一般-商品和服务'!Z11+'17一般-商品和服务'!X11+'17一般-商品和服务'!Y11</f>
        <v>0</v>
      </c>
      <c r="R10" s="201">
        <f>'16工资福利(政府预算)(2)'!L10</f>
        <v>0</v>
      </c>
      <c r="S10" s="201"/>
      <c r="T10" s="201"/>
    </row>
    <row r="11" spans="1:20" ht="22.5" customHeight="1">
      <c r="A11" s="88"/>
      <c r="B11" s="88"/>
      <c r="C11" s="88"/>
      <c r="D11" s="88"/>
      <c r="E11" s="88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180"/>
      <c r="R11" s="180"/>
      <c r="S11" s="180"/>
      <c r="T11" s="18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R5:R6"/>
    <mergeCell ref="S5:S6"/>
    <mergeCell ref="H5:H6"/>
    <mergeCell ref="I5:I6"/>
    <mergeCell ref="N5:N6"/>
    <mergeCell ref="O5:O6"/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3">
      <selection activeCell="F15" sqref="F15"/>
    </sheetView>
  </sheetViews>
  <sheetFormatPr defaultColWidth="6.875" defaultRowHeight="22.5" customHeight="1"/>
  <cols>
    <col min="1" max="3" width="4.00390625" style="186" customWidth="1"/>
    <col min="4" max="4" width="11.125" style="186" customWidth="1"/>
    <col min="5" max="5" width="30.125" style="186" customWidth="1"/>
    <col min="6" max="6" width="11.375" style="186" customWidth="1"/>
    <col min="7" max="12" width="10.375" style="186" customWidth="1"/>
    <col min="13" max="246" width="6.75390625" style="186" customWidth="1"/>
    <col min="247" max="252" width="6.75390625" style="187" customWidth="1"/>
    <col min="253" max="253" width="6.875" style="188" customWidth="1"/>
    <col min="254" max="16384" width="6.875" style="188" customWidth="1"/>
  </cols>
  <sheetData>
    <row r="1" spans="12:253" ht="22.5" customHeight="1">
      <c r="L1" s="186" t="s">
        <v>240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552" t="s">
        <v>241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553" t="s">
        <v>2</v>
      </c>
      <c r="B3" s="553"/>
      <c r="C3" s="553"/>
      <c r="D3" s="553"/>
      <c r="E3" s="553"/>
      <c r="H3" s="189"/>
      <c r="J3" s="554" t="s">
        <v>78</v>
      </c>
      <c r="K3" s="554"/>
      <c r="L3" s="55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555" t="s">
        <v>97</v>
      </c>
      <c r="B4" s="555"/>
      <c r="C4" s="555"/>
      <c r="D4" s="551" t="s">
        <v>126</v>
      </c>
      <c r="E4" s="551" t="s">
        <v>98</v>
      </c>
      <c r="F4" s="551" t="s">
        <v>168</v>
      </c>
      <c r="G4" s="550" t="s">
        <v>203</v>
      </c>
      <c r="H4" s="551" t="s">
        <v>204</v>
      </c>
      <c r="I4" s="551" t="s">
        <v>205</v>
      </c>
      <c r="J4" s="551" t="s">
        <v>206</v>
      </c>
      <c r="K4" s="551" t="s">
        <v>207</v>
      </c>
      <c r="L4" s="551" t="s">
        <v>188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551" t="s">
        <v>100</v>
      </c>
      <c r="B5" s="551" t="s">
        <v>101</v>
      </c>
      <c r="C5" s="551" t="s">
        <v>102</v>
      </c>
      <c r="D5" s="551"/>
      <c r="E5" s="551"/>
      <c r="F5" s="551"/>
      <c r="G5" s="550"/>
      <c r="H5" s="551"/>
      <c r="I5" s="551"/>
      <c r="J5" s="551"/>
      <c r="K5" s="551"/>
      <c r="L5" s="55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551"/>
      <c r="B6" s="551"/>
      <c r="C6" s="551"/>
      <c r="D6" s="551"/>
      <c r="E6" s="551"/>
      <c r="F6" s="551"/>
      <c r="G6" s="550"/>
      <c r="H6" s="551"/>
      <c r="I6" s="551"/>
      <c r="J6" s="551"/>
      <c r="K6" s="551"/>
      <c r="L6" s="55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91"/>
      <c r="B7" s="191"/>
      <c r="C7" s="191"/>
      <c r="D7" s="191"/>
      <c r="E7" s="191"/>
      <c r="F7" s="191">
        <v>1</v>
      </c>
      <c r="G7" s="190">
        <v>2</v>
      </c>
      <c r="H7" s="190">
        <v>3</v>
      </c>
      <c r="I7" s="190">
        <v>4</v>
      </c>
      <c r="J7" s="191">
        <v>5</v>
      </c>
      <c r="K7" s="191"/>
      <c r="L7" s="191">
        <v>6</v>
      </c>
      <c r="M7" s="18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44" t="s">
        <v>81</v>
      </c>
      <c r="B8" s="44"/>
      <c r="C8" s="45"/>
      <c r="D8" s="44" t="str">
        <f>'15一般-工资福利'!D8</f>
        <v>003001</v>
      </c>
      <c r="E8" s="76" t="s">
        <v>104</v>
      </c>
      <c r="F8" s="192"/>
      <c r="G8" s="193"/>
      <c r="H8" s="194"/>
      <c r="I8" s="194"/>
      <c r="J8" s="191"/>
      <c r="K8" s="191"/>
      <c r="L8" s="191"/>
      <c r="M8" s="189"/>
    </row>
    <row r="9" spans="1:13" ht="22.5" customHeight="1">
      <c r="A9" s="44" t="str">
        <f>'15一般-工资福利'!A9</f>
        <v>201</v>
      </c>
      <c r="B9" s="44"/>
      <c r="C9" s="44"/>
      <c r="D9" s="44"/>
      <c r="E9" s="76" t="str">
        <f>'15一般-工资福利'!E9</f>
        <v>一般公共服务支出</v>
      </c>
      <c r="F9" s="192"/>
      <c r="G9" s="193"/>
      <c r="H9" s="194"/>
      <c r="I9" s="194"/>
      <c r="J9" s="191"/>
      <c r="K9" s="191"/>
      <c r="L9" s="191"/>
      <c r="M9" s="189"/>
    </row>
    <row r="10" spans="1:13" ht="22.5" customHeight="1">
      <c r="A10" s="44" t="str">
        <f>'15一般-工资福利'!A10</f>
        <v>201</v>
      </c>
      <c r="B10" s="44">
        <f>'15一般-工资福利'!B10</f>
        <v>31</v>
      </c>
      <c r="C10" s="44"/>
      <c r="D10" s="44"/>
      <c r="E10" s="76" t="str">
        <f>'15一般-工资福利'!E10</f>
        <v>党委办公厅（室）及相关机构事务</v>
      </c>
      <c r="F10" s="192"/>
      <c r="G10" s="193"/>
      <c r="H10" s="194"/>
      <c r="I10" s="194"/>
      <c r="J10" s="191"/>
      <c r="K10" s="191"/>
      <c r="L10" s="191"/>
      <c r="M10" s="189"/>
    </row>
    <row r="11" spans="1:253" s="185" customFormat="1" ht="24">
      <c r="A11" s="44" t="str">
        <f>'15一般-工资福利'!A11</f>
        <v>201</v>
      </c>
      <c r="B11" s="44" t="str">
        <f>'15一般-工资福利'!B11</f>
        <v>31</v>
      </c>
      <c r="C11" s="44" t="str">
        <f>'15一般-工资福利'!C11</f>
        <v>99</v>
      </c>
      <c r="D11" s="195">
        <f>'15一般-工资福利'!D11</f>
        <v>0</v>
      </c>
      <c r="E11" s="76" t="str">
        <f>'15一般-工资福利'!E11</f>
        <v>其他党委办公厅（室）及相关机构事务支出</v>
      </c>
      <c r="F11" s="192"/>
      <c r="G11" s="193"/>
      <c r="H11" s="196"/>
      <c r="I11" s="196"/>
      <c r="J11" s="197"/>
      <c r="K11" s="197"/>
      <c r="L11" s="197"/>
      <c r="M11" s="198"/>
      <c r="N11" s="189"/>
      <c r="O11" s="189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ht="26.25" customHeight="1">
      <c r="A12" s="183" t="s">
        <v>242</v>
      </c>
      <c r="B12" s="183"/>
      <c r="C12" s="183"/>
      <c r="D12" s="183"/>
      <c r="E12" s="183"/>
      <c r="F12" s="189"/>
      <c r="G12" s="189"/>
      <c r="H12" s="189"/>
      <c r="I12" s="189"/>
      <c r="J12" s="189"/>
      <c r="K12" s="189"/>
      <c r="L12" s="18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189"/>
      <c r="M13" s="19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9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9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9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199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19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19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19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19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19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6">
    <mergeCell ref="A2:L2"/>
    <mergeCell ref="A3:E3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F7" sqref="F7"/>
    </sheetView>
  </sheetViews>
  <sheetFormatPr defaultColWidth="6.875" defaultRowHeight="22.5" customHeight="1"/>
  <cols>
    <col min="1" max="1" width="12.75390625" style="424" customWidth="1"/>
    <col min="2" max="2" width="25.50390625" style="424" customWidth="1"/>
    <col min="3" max="5" width="9.875" style="424" customWidth="1"/>
    <col min="6" max="6" width="12.625" style="424" customWidth="1"/>
    <col min="7" max="13" width="9.875" style="424" customWidth="1"/>
    <col min="14" max="255" width="6.75390625" style="424" customWidth="1"/>
    <col min="256" max="16384" width="6.875" style="425" customWidth="1"/>
  </cols>
  <sheetData>
    <row r="1" spans="2:255" ht="22.5" customHeight="1">
      <c r="B1" s="426"/>
      <c r="C1" s="426"/>
      <c r="D1" s="426"/>
      <c r="E1" s="426"/>
      <c r="F1" s="426"/>
      <c r="G1" s="426"/>
      <c r="H1" s="426"/>
      <c r="I1" s="426"/>
      <c r="J1" s="426"/>
      <c r="M1" s="437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53" t="s">
        <v>77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454" t="s">
        <v>2</v>
      </c>
      <c r="B3" s="454"/>
      <c r="C3" s="427"/>
      <c r="D3" s="428"/>
      <c r="E3" s="428"/>
      <c r="F3" s="428"/>
      <c r="G3" s="427"/>
      <c r="H3" s="427"/>
      <c r="I3" s="427"/>
      <c r="J3" s="427"/>
      <c r="L3" s="455" t="s">
        <v>78</v>
      </c>
      <c r="M3" s="45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50" t="s">
        <v>79</v>
      </c>
      <c r="B4" s="450" t="s">
        <v>80</v>
      </c>
      <c r="C4" s="457" t="s">
        <v>81</v>
      </c>
      <c r="D4" s="456" t="s">
        <v>82</v>
      </c>
      <c r="E4" s="456"/>
      <c r="F4" s="456"/>
      <c r="G4" s="450" t="s">
        <v>83</v>
      </c>
      <c r="H4" s="450" t="s">
        <v>84</v>
      </c>
      <c r="I4" s="450" t="s">
        <v>85</v>
      </c>
      <c r="J4" s="450" t="s">
        <v>86</v>
      </c>
      <c r="K4" s="450" t="s">
        <v>87</v>
      </c>
      <c r="L4" s="449" t="s">
        <v>88</v>
      </c>
      <c r="M4" s="451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50"/>
      <c r="B5" s="450"/>
      <c r="C5" s="450"/>
      <c r="D5" s="429" t="s">
        <v>90</v>
      </c>
      <c r="E5" s="429" t="s">
        <v>91</v>
      </c>
      <c r="F5" s="429" t="s">
        <v>92</v>
      </c>
      <c r="G5" s="450"/>
      <c r="H5" s="450"/>
      <c r="I5" s="450"/>
      <c r="J5" s="450"/>
      <c r="K5" s="450"/>
      <c r="L5" s="450"/>
      <c r="M5" s="45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430"/>
      <c r="B6" s="430"/>
      <c r="C6" s="430">
        <v>1</v>
      </c>
      <c r="D6" s="430">
        <v>2</v>
      </c>
      <c r="E6" s="430">
        <v>3</v>
      </c>
      <c r="F6" s="430">
        <v>4</v>
      </c>
      <c r="G6" s="430">
        <v>5</v>
      </c>
      <c r="H6" s="430">
        <v>6</v>
      </c>
      <c r="I6" s="430">
        <v>7</v>
      </c>
      <c r="J6" s="430">
        <v>8</v>
      </c>
      <c r="K6" s="430">
        <v>9</v>
      </c>
      <c r="L6" s="430">
        <v>10</v>
      </c>
      <c r="M6" s="43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23" customFormat="1" ht="23.25" customHeight="1">
      <c r="A7" s="431" t="s">
        <v>93</v>
      </c>
      <c r="B7" s="355" t="s">
        <v>94</v>
      </c>
      <c r="C7" s="432">
        <f>SUM(E7:M7)</f>
        <v>376.26</v>
      </c>
      <c r="D7" s="433">
        <f>SUM(E7:F7)</f>
        <v>376.26</v>
      </c>
      <c r="E7" s="434">
        <v>376.26</v>
      </c>
      <c r="F7" s="432">
        <f>'12财政拨款收支总表'!B8</f>
        <v>0</v>
      </c>
      <c r="G7" s="432"/>
      <c r="H7" s="432">
        <f>'12财政拨款收支总表'!B9</f>
        <v>0</v>
      </c>
      <c r="I7" s="439"/>
      <c r="J7" s="439"/>
      <c r="K7" s="439"/>
      <c r="L7" s="439"/>
      <c r="M7" s="440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29.25" customHeight="1">
      <c r="A8" s="435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435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435"/>
      <c r="B10" s="435"/>
      <c r="C10" s="436"/>
      <c r="D10" s="435"/>
      <c r="E10" s="435"/>
      <c r="F10" s="435"/>
      <c r="G10" s="435"/>
      <c r="H10" s="435"/>
      <c r="I10" s="435"/>
      <c r="J10" s="435"/>
      <c r="K10" s="435"/>
      <c r="L10" s="43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435"/>
      <c r="D12" s="435"/>
      <c r="G12" s="435"/>
      <c r="H12" s="435"/>
      <c r="I12" s="435"/>
      <c r="J12" s="435"/>
      <c r="K12" s="435"/>
      <c r="L12" s="43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435"/>
      <c r="I13" s="435"/>
      <c r="J13" s="43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43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43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43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H4:H5"/>
    <mergeCell ref="I4:I5"/>
    <mergeCell ref="J4:J5"/>
    <mergeCell ref="K4:K5"/>
    <mergeCell ref="L4:L5"/>
    <mergeCell ref="M4:M5"/>
    <mergeCell ref="A2:M2"/>
    <mergeCell ref="A3:B3"/>
    <mergeCell ref="L3:M3"/>
    <mergeCell ref="D4:F4"/>
    <mergeCell ref="A4:A5"/>
    <mergeCell ref="B4:B5"/>
    <mergeCell ref="C4:C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11" sqref="A11:E11"/>
    </sheetView>
  </sheetViews>
  <sheetFormatPr defaultColWidth="9.00390625" defaultRowHeight="14.25"/>
  <cols>
    <col min="1" max="3" width="5.875" style="0" customWidth="1"/>
    <col min="5" max="5" width="25.125" style="0" customWidth="1"/>
    <col min="6" max="6" width="10.375" style="0" customWidth="1"/>
  </cols>
  <sheetData>
    <row r="1" ht="14.25" customHeight="1">
      <c r="K1" t="s">
        <v>243</v>
      </c>
    </row>
    <row r="2" spans="1:11" ht="31.5" customHeight="1">
      <c r="A2" s="487" t="s">
        <v>244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1" ht="14.25" customHeight="1">
      <c r="A3" s="90" t="s">
        <v>2</v>
      </c>
      <c r="B3" s="90"/>
      <c r="C3" s="90"/>
      <c r="D3" s="90"/>
      <c r="E3" s="90"/>
      <c r="J3" s="528" t="s">
        <v>78</v>
      </c>
      <c r="K3" s="528"/>
    </row>
    <row r="4" spans="1:11" ht="33" customHeight="1">
      <c r="A4" s="507" t="s">
        <v>97</v>
      </c>
      <c r="B4" s="507"/>
      <c r="C4" s="507"/>
      <c r="D4" s="486" t="s">
        <v>192</v>
      </c>
      <c r="E4" s="486" t="s">
        <v>127</v>
      </c>
      <c r="F4" s="486" t="s">
        <v>116</v>
      </c>
      <c r="G4" s="486"/>
      <c r="H4" s="486"/>
      <c r="I4" s="486"/>
      <c r="J4" s="486"/>
      <c r="K4" s="486"/>
    </row>
    <row r="5" spans="1:11" ht="14.25" customHeight="1">
      <c r="A5" s="486" t="s">
        <v>100</v>
      </c>
      <c r="B5" s="486" t="s">
        <v>101</v>
      </c>
      <c r="C5" s="486" t="s">
        <v>102</v>
      </c>
      <c r="D5" s="486"/>
      <c r="E5" s="486"/>
      <c r="F5" s="486" t="s">
        <v>90</v>
      </c>
      <c r="G5" s="486" t="s">
        <v>211</v>
      </c>
      <c r="H5" s="486" t="s">
        <v>207</v>
      </c>
      <c r="I5" s="486" t="s">
        <v>212</v>
      </c>
      <c r="J5" s="486" t="s">
        <v>203</v>
      </c>
      <c r="K5" s="486" t="s">
        <v>213</v>
      </c>
    </row>
    <row r="6" spans="1:11" ht="32.25" customHeight="1">
      <c r="A6" s="486"/>
      <c r="B6" s="486"/>
      <c r="C6" s="486"/>
      <c r="D6" s="486"/>
      <c r="E6" s="486"/>
      <c r="F6" s="486"/>
      <c r="G6" s="486"/>
      <c r="H6" s="486"/>
      <c r="I6" s="486"/>
      <c r="J6" s="486"/>
      <c r="K6" s="486"/>
    </row>
    <row r="7" spans="1:11" ht="22.5" customHeight="1">
      <c r="A7" s="44" t="s">
        <v>81</v>
      </c>
      <c r="B7" s="44"/>
      <c r="C7" s="45"/>
      <c r="D7" s="44" t="str">
        <f>'15一般-工资福利'!D8</f>
        <v>003001</v>
      </c>
      <c r="E7" s="76" t="s">
        <v>104</v>
      </c>
      <c r="F7" s="180">
        <f>'19一般-个人和家庭'!F8</f>
        <v>0</v>
      </c>
      <c r="G7" s="181">
        <f>F7-SUM(H7:K7)</f>
        <v>0</v>
      </c>
      <c r="H7" s="182">
        <f>'19一般-个人和家庭'!K8</f>
        <v>0</v>
      </c>
      <c r="I7" s="182"/>
      <c r="J7" s="182">
        <f>'19一般-个人和家庭'!G8</f>
        <v>0</v>
      </c>
      <c r="K7" s="43"/>
    </row>
    <row r="8" spans="1:11" ht="22.5" customHeight="1">
      <c r="A8" s="44" t="str">
        <f>'15一般-工资福利'!A9</f>
        <v>201</v>
      </c>
      <c r="B8" s="44"/>
      <c r="C8" s="44"/>
      <c r="D8" s="44"/>
      <c r="E8" s="76" t="str">
        <f>'15一般-工资福利'!E9</f>
        <v>一般公共服务支出</v>
      </c>
      <c r="F8" s="180">
        <f>'19一般-个人和家庭'!F9</f>
        <v>0</v>
      </c>
      <c r="G8" s="181">
        <f>F8-SUM(H8:K8)</f>
        <v>0</v>
      </c>
      <c r="H8" s="182">
        <f>'19一般-个人和家庭'!K9</f>
        <v>0</v>
      </c>
      <c r="I8" s="182"/>
      <c r="J8" s="182">
        <f>'19一般-个人和家庭'!G9</f>
        <v>0</v>
      </c>
      <c r="K8" s="43"/>
    </row>
    <row r="9" spans="1:11" ht="22.5" customHeight="1">
      <c r="A9" s="44" t="str">
        <f>'15一般-工资福利'!A10</f>
        <v>201</v>
      </c>
      <c r="B9" s="44">
        <f>'15一般-工资福利'!B10</f>
        <v>31</v>
      </c>
      <c r="C9" s="44"/>
      <c r="D9" s="44"/>
      <c r="E9" s="76" t="str">
        <f>'15一般-工资福利'!E10</f>
        <v>党委办公厅（室）及相关机构事务</v>
      </c>
      <c r="F9" s="180">
        <f>'19一般-个人和家庭'!F10</f>
        <v>0</v>
      </c>
      <c r="G9" s="181">
        <f>F9-SUM(H9:K9)</f>
        <v>0</v>
      </c>
      <c r="H9" s="182">
        <f>'19一般-个人和家庭'!K10</f>
        <v>0</v>
      </c>
      <c r="I9" s="182"/>
      <c r="J9" s="182">
        <f>'19一般-个人和家庭'!G10</f>
        <v>0</v>
      </c>
      <c r="K9" s="43"/>
    </row>
    <row r="10" spans="1:11" s="22" customFormat="1" ht="22.5" customHeight="1">
      <c r="A10" s="44" t="str">
        <f>'15一般-工资福利'!A11</f>
        <v>201</v>
      </c>
      <c r="B10" s="44" t="str">
        <f>'15一般-工资福利'!B11</f>
        <v>31</v>
      </c>
      <c r="C10" s="44" t="str">
        <f>'15一般-工资福利'!C11</f>
        <v>99</v>
      </c>
      <c r="D10" s="88">
        <f>'15一般-工资福利'!D11</f>
        <v>0</v>
      </c>
      <c r="E10" s="76" t="str">
        <f>'15一般-工资福利'!E11</f>
        <v>其他党委办公厅（室）及相关机构事务支出</v>
      </c>
      <c r="F10" s="180">
        <f>'19一般-个人和家庭'!F11</f>
        <v>0</v>
      </c>
      <c r="G10" s="181">
        <f>F10-SUM(H10:K10)</f>
        <v>0</v>
      </c>
      <c r="H10" s="182">
        <f>'19一般-个人和家庭'!K11</f>
        <v>0</v>
      </c>
      <c r="I10" s="182"/>
      <c r="J10" s="182">
        <f>'19一般-个人和家庭'!G11</f>
        <v>0</v>
      </c>
      <c r="K10" s="182">
        <f>'19一般-个人和家庭'!L11</f>
        <v>0</v>
      </c>
    </row>
    <row r="11" spans="1:5" ht="14.25">
      <c r="A11" s="183" t="s">
        <v>242</v>
      </c>
      <c r="B11" s="183"/>
      <c r="C11" s="183"/>
      <c r="D11" s="183"/>
      <c r="E11" s="183"/>
    </row>
    <row r="13" ht="14.25">
      <c r="F13" s="184"/>
    </row>
  </sheetData>
  <sheetProtection formatCells="0" formatColumns="0" formatRows="0"/>
  <mergeCells count="15"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workbookViewId="0" topLeftCell="A1">
      <selection activeCell="I10" sqref="I10"/>
    </sheetView>
  </sheetViews>
  <sheetFormatPr defaultColWidth="6.875" defaultRowHeight="12.75" customHeight="1"/>
  <cols>
    <col min="1" max="1" width="12.875" style="151" customWidth="1"/>
    <col min="2" max="2" width="15.875" style="151" customWidth="1"/>
    <col min="3" max="3" width="21.75390625" style="151" customWidth="1"/>
    <col min="4" max="5" width="11.125" style="151" customWidth="1"/>
    <col min="6" max="14" width="10.125" style="151" customWidth="1"/>
    <col min="15" max="255" width="6.875" style="151" customWidth="1"/>
    <col min="256" max="16384" width="6.875" style="151" customWidth="1"/>
  </cols>
  <sheetData>
    <row r="1" spans="1:255" ht="22.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69"/>
      <c r="L1" s="171"/>
      <c r="N1" s="172" t="s">
        <v>245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58" t="s">
        <v>246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59" t="str">
        <f>'1部门收支总表'!A3</f>
        <v>单位名称：中共岳阳县委政法委员会</v>
      </c>
      <c r="B3" s="559"/>
      <c r="C3" s="153"/>
      <c r="D3" s="154"/>
      <c r="E3" s="155"/>
      <c r="F3" s="155"/>
      <c r="G3" s="155"/>
      <c r="H3" s="154"/>
      <c r="I3" s="154"/>
      <c r="J3" s="154"/>
      <c r="K3" s="169"/>
      <c r="L3" s="173"/>
      <c r="N3" s="174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61" t="s">
        <v>247</v>
      </c>
      <c r="B4" s="561" t="s">
        <v>127</v>
      </c>
      <c r="C4" s="562" t="s">
        <v>248</v>
      </c>
      <c r="D4" s="563" t="s">
        <v>99</v>
      </c>
      <c r="E4" s="560" t="s">
        <v>82</v>
      </c>
      <c r="F4" s="560"/>
      <c r="G4" s="560"/>
      <c r="H4" s="564" t="s">
        <v>83</v>
      </c>
      <c r="I4" s="561" t="s">
        <v>84</v>
      </c>
      <c r="J4" s="561" t="s">
        <v>85</v>
      </c>
      <c r="K4" s="561" t="s">
        <v>86</v>
      </c>
      <c r="L4" s="565" t="s">
        <v>87</v>
      </c>
      <c r="M4" s="556" t="s">
        <v>88</v>
      </c>
      <c r="N4" s="557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61"/>
      <c r="B5" s="561"/>
      <c r="C5" s="562"/>
      <c r="D5" s="561"/>
      <c r="E5" s="156" t="s">
        <v>90</v>
      </c>
      <c r="F5" s="156" t="s">
        <v>91</v>
      </c>
      <c r="G5" s="156" t="s">
        <v>92</v>
      </c>
      <c r="H5" s="561"/>
      <c r="I5" s="561"/>
      <c r="J5" s="561"/>
      <c r="K5" s="561"/>
      <c r="L5" s="563"/>
      <c r="M5" s="556"/>
      <c r="N5" s="55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57"/>
      <c r="B6" s="157"/>
      <c r="C6" s="157"/>
      <c r="D6" s="157">
        <v>1</v>
      </c>
      <c r="E6" s="157">
        <v>2</v>
      </c>
      <c r="F6" s="157">
        <v>3</v>
      </c>
      <c r="G6" s="157">
        <v>4</v>
      </c>
      <c r="H6" s="157">
        <v>5</v>
      </c>
      <c r="I6" s="157">
        <v>6</v>
      </c>
      <c r="J6" s="157">
        <v>7</v>
      </c>
      <c r="K6" s="157">
        <v>8</v>
      </c>
      <c r="L6" s="157">
        <v>9</v>
      </c>
      <c r="M6" s="175">
        <v>10</v>
      </c>
      <c r="N6" s="17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ht="22.5" customHeight="1">
      <c r="A7" s="158" t="s">
        <v>81</v>
      </c>
      <c r="B7" s="159"/>
      <c r="C7" s="160" t="s">
        <v>104</v>
      </c>
      <c r="D7" s="161">
        <f>SUM(F7:N7)</f>
        <v>160</v>
      </c>
      <c r="E7" s="162">
        <f>SUM(F7:G7)</f>
        <v>160</v>
      </c>
      <c r="F7" s="163">
        <v>160</v>
      </c>
      <c r="G7" s="158"/>
      <c r="H7" s="158"/>
      <c r="I7" s="158"/>
      <c r="J7" s="158"/>
      <c r="K7" s="158"/>
      <c r="L7" s="157"/>
      <c r="M7" s="177"/>
      <c r="N7" s="176"/>
    </row>
    <row r="8" spans="1:14" ht="22.5" customHeight="1">
      <c r="A8" s="158">
        <v>201</v>
      </c>
      <c r="B8" s="44" t="s">
        <v>229</v>
      </c>
      <c r="C8" s="160"/>
      <c r="D8" s="161">
        <f>SUM(F8:N8)</f>
        <v>160</v>
      </c>
      <c r="E8" s="162">
        <f>SUM(F8:G8)</f>
        <v>160</v>
      </c>
      <c r="F8" s="163">
        <v>160</v>
      </c>
      <c r="G8" s="158"/>
      <c r="H8" s="158"/>
      <c r="I8" s="158"/>
      <c r="J8" s="158"/>
      <c r="K8" s="158"/>
      <c r="L8" s="157"/>
      <c r="M8" s="177"/>
      <c r="N8" s="176"/>
    </row>
    <row r="9" spans="1:14" ht="24">
      <c r="A9" s="158">
        <v>20131</v>
      </c>
      <c r="B9" s="44" t="s">
        <v>230</v>
      </c>
      <c r="C9" s="160"/>
      <c r="D9" s="161">
        <f>SUM(F9:N9)</f>
        <v>160</v>
      </c>
      <c r="E9" s="162">
        <f>SUM(F9:G9)</f>
        <v>160</v>
      </c>
      <c r="F9" s="163">
        <v>160</v>
      </c>
      <c r="G9" s="158"/>
      <c r="H9" s="158"/>
      <c r="I9" s="158"/>
      <c r="J9" s="158"/>
      <c r="K9" s="158"/>
      <c r="L9" s="157"/>
      <c r="M9" s="177"/>
      <c r="N9" s="176"/>
    </row>
    <row r="10" spans="1:255" s="150" customFormat="1" ht="23.25" customHeight="1">
      <c r="A10" s="164" t="s">
        <v>249</v>
      </c>
      <c r="B10" s="159" t="s">
        <v>250</v>
      </c>
      <c r="C10" s="160" t="s">
        <v>251</v>
      </c>
      <c r="D10" s="161">
        <f>SUM(F10:N10)</f>
        <v>160</v>
      </c>
      <c r="E10" s="162">
        <f>SUM(F10:G10)</f>
        <v>160</v>
      </c>
      <c r="F10" s="163">
        <v>160</v>
      </c>
      <c r="G10" s="165"/>
      <c r="H10" s="165"/>
      <c r="I10" s="165"/>
      <c r="J10" s="165"/>
      <c r="K10" s="165"/>
      <c r="L10" s="178"/>
      <c r="M10" s="179"/>
      <c r="N10" s="178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ht="22.5" customHeight="1">
      <c r="A11" s="166"/>
      <c r="B11" s="167"/>
      <c r="C11" s="167"/>
      <c r="D11" s="167"/>
      <c r="E11" s="167"/>
      <c r="F11" s="166"/>
      <c r="G11" s="168"/>
      <c r="H11" s="167"/>
      <c r="I11" s="167"/>
      <c r="J11" s="167"/>
      <c r="K11" s="167"/>
      <c r="L11" s="167"/>
      <c r="M11" s="167"/>
      <c r="N11" s="16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67"/>
      <c r="B13" s="167"/>
      <c r="C13" s="167"/>
      <c r="D13" s="167"/>
      <c r="E13" s="167"/>
      <c r="F13" s="169"/>
      <c r="G13" s="167"/>
      <c r="H13" s="167"/>
      <c r="I13" s="167"/>
      <c r="J13" s="167"/>
      <c r="K13" s="167"/>
      <c r="L13" s="167"/>
      <c r="M13" s="167"/>
      <c r="N13" s="16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67"/>
      <c r="B16" s="167"/>
      <c r="C16" s="167"/>
      <c r="D16" s="169"/>
      <c r="E16" s="169"/>
      <c r="F16" s="167"/>
      <c r="G16" s="167"/>
      <c r="H16" s="167"/>
      <c r="I16" s="169"/>
      <c r="J16" s="167"/>
      <c r="K16" s="167"/>
      <c r="L16" s="167"/>
      <c r="M16" s="167"/>
      <c r="N16" s="16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167"/>
      <c r="B17" s="167"/>
      <c r="C17" s="170"/>
      <c r="D17" s="169"/>
      <c r="E17" s="169"/>
      <c r="F17" s="169"/>
      <c r="G17" s="167"/>
      <c r="H17" s="169"/>
      <c r="I17" s="169"/>
      <c r="J17" s="167"/>
      <c r="K17" s="167"/>
      <c r="L17" s="169"/>
      <c r="M17" s="167"/>
      <c r="N17" s="16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69"/>
      <c r="B18" s="169"/>
      <c r="C18" s="167"/>
      <c r="D18" s="169"/>
      <c r="E18" s="169"/>
      <c r="F18" s="169"/>
      <c r="G18" s="167"/>
      <c r="H18" s="169"/>
      <c r="I18" s="169"/>
      <c r="J18" s="167"/>
      <c r="K18" s="169"/>
      <c r="L18" s="169"/>
      <c r="M18" s="169"/>
      <c r="N18" s="16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69"/>
      <c r="B19" s="169"/>
      <c r="C19" s="169"/>
      <c r="D19" s="169"/>
      <c r="E19" s="169"/>
      <c r="F19" s="169"/>
      <c r="G19" s="167"/>
      <c r="H19" s="169"/>
      <c r="I19" s="169"/>
      <c r="J19" s="169"/>
      <c r="K19" s="169"/>
      <c r="L19" s="169"/>
      <c r="M19" s="169"/>
      <c r="N19" s="16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5:255" ht="22.5" customHeight="1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169"/>
      <c r="B22" s="169"/>
      <c r="C22" s="169"/>
      <c r="D22" s="169"/>
      <c r="E22" s="169"/>
      <c r="F22" s="169"/>
      <c r="G22" s="169"/>
      <c r="H22" s="169"/>
      <c r="I22" s="167"/>
      <c r="J22" s="169"/>
      <c r="K22" s="169"/>
      <c r="L22" s="169"/>
      <c r="M22" s="169"/>
      <c r="N22" s="169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 formatCells="0" formatColumns="0" formatRows="0"/>
  <mergeCells count="14">
    <mergeCell ref="I4:I5"/>
    <mergeCell ref="J4:J5"/>
    <mergeCell ref="K4:K5"/>
    <mergeCell ref="L4:L5"/>
    <mergeCell ref="M4:M5"/>
    <mergeCell ref="N4:N5"/>
    <mergeCell ref="A2:N2"/>
    <mergeCell ref="A3:B3"/>
    <mergeCell ref="E4:G4"/>
    <mergeCell ref="A4:A5"/>
    <mergeCell ref="B4:B5"/>
    <mergeCell ref="C4:C5"/>
    <mergeCell ref="D4:D5"/>
    <mergeCell ref="H4:H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2">
      <selection activeCell="E9" sqref="E9"/>
    </sheetView>
  </sheetViews>
  <sheetFormatPr defaultColWidth="6.875" defaultRowHeight="12.75" customHeight="1"/>
  <cols>
    <col min="1" max="3" width="4.00390625" style="121" customWidth="1"/>
    <col min="4" max="4" width="9.625" style="121" customWidth="1"/>
    <col min="5" max="5" width="23.125" style="121" customWidth="1"/>
    <col min="6" max="6" width="8.875" style="121" customWidth="1"/>
    <col min="7" max="7" width="8.125" style="121" customWidth="1"/>
    <col min="8" max="10" width="7.125" style="121" customWidth="1"/>
    <col min="11" max="11" width="7.75390625" style="121" customWidth="1"/>
    <col min="12" max="19" width="7.125" style="121" customWidth="1"/>
    <col min="20" max="21" width="7.25390625" style="121" customWidth="1"/>
    <col min="22" max="16384" width="6.875" style="121" customWidth="1"/>
  </cols>
  <sheetData>
    <row r="1" spans="1:21" ht="24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38"/>
      <c r="R1" s="138"/>
      <c r="S1" s="142"/>
      <c r="T1" s="142"/>
      <c r="U1" s="122" t="s">
        <v>252</v>
      </c>
    </row>
    <row r="2" spans="1:21" ht="24.75" customHeight="1">
      <c r="A2" s="574" t="s">
        <v>253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</row>
    <row r="3" spans="1:22" ht="24.75" customHeight="1">
      <c r="A3" s="575" t="str">
        <f>'21项目明细表'!A3</f>
        <v>单位名称：中共岳阳县委政法委员会</v>
      </c>
      <c r="B3" s="575"/>
      <c r="C3" s="575"/>
      <c r="D3" s="575"/>
      <c r="E3" s="575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3"/>
      <c r="R3" s="143"/>
      <c r="S3" s="144"/>
      <c r="T3" s="576" t="s">
        <v>78</v>
      </c>
      <c r="U3" s="576"/>
      <c r="V3" s="145"/>
    </row>
    <row r="4" spans="1:22" ht="24.75" customHeight="1">
      <c r="A4" s="123" t="s">
        <v>107</v>
      </c>
      <c r="B4" s="123"/>
      <c r="C4" s="124"/>
      <c r="D4" s="570" t="s">
        <v>79</v>
      </c>
      <c r="E4" s="570" t="s">
        <v>98</v>
      </c>
      <c r="F4" s="571" t="s">
        <v>108</v>
      </c>
      <c r="G4" s="125" t="s">
        <v>109</v>
      </c>
      <c r="H4" s="123"/>
      <c r="I4" s="123"/>
      <c r="J4" s="124"/>
      <c r="K4" s="577" t="s">
        <v>110</v>
      </c>
      <c r="L4" s="578"/>
      <c r="M4" s="578"/>
      <c r="N4" s="578"/>
      <c r="O4" s="578"/>
      <c r="P4" s="578"/>
      <c r="Q4" s="578"/>
      <c r="R4" s="579"/>
      <c r="S4" s="566" t="s">
        <v>111</v>
      </c>
      <c r="T4" s="569" t="s">
        <v>112</v>
      </c>
      <c r="U4" s="569" t="s">
        <v>113</v>
      </c>
      <c r="V4" s="145"/>
    </row>
    <row r="5" spans="1:22" ht="24.75" customHeight="1">
      <c r="A5" s="577" t="s">
        <v>100</v>
      </c>
      <c r="B5" s="570" t="s">
        <v>101</v>
      </c>
      <c r="C5" s="570" t="s">
        <v>102</v>
      </c>
      <c r="D5" s="570"/>
      <c r="E5" s="570"/>
      <c r="F5" s="571"/>
      <c r="G5" s="570" t="s">
        <v>81</v>
      </c>
      <c r="H5" s="570" t="s">
        <v>114</v>
      </c>
      <c r="I5" s="570" t="s">
        <v>115</v>
      </c>
      <c r="J5" s="571" t="s">
        <v>116</v>
      </c>
      <c r="K5" s="572" t="s">
        <v>81</v>
      </c>
      <c r="L5" s="531" t="s">
        <v>117</v>
      </c>
      <c r="M5" s="531" t="s">
        <v>118</v>
      </c>
      <c r="N5" s="531" t="s">
        <v>119</v>
      </c>
      <c r="O5" s="531" t="s">
        <v>120</v>
      </c>
      <c r="P5" s="531" t="s">
        <v>121</v>
      </c>
      <c r="Q5" s="531" t="s">
        <v>122</v>
      </c>
      <c r="R5" s="531" t="s">
        <v>123</v>
      </c>
      <c r="S5" s="567"/>
      <c r="T5" s="569"/>
      <c r="U5" s="569"/>
      <c r="V5" s="145"/>
    </row>
    <row r="6" spans="1:21" ht="30.75" customHeight="1">
      <c r="A6" s="577"/>
      <c r="B6" s="570"/>
      <c r="C6" s="570"/>
      <c r="D6" s="570"/>
      <c r="E6" s="571"/>
      <c r="F6" s="126" t="s">
        <v>99</v>
      </c>
      <c r="G6" s="570"/>
      <c r="H6" s="570"/>
      <c r="I6" s="570"/>
      <c r="J6" s="571"/>
      <c r="K6" s="573"/>
      <c r="L6" s="531"/>
      <c r="M6" s="531"/>
      <c r="N6" s="531"/>
      <c r="O6" s="531"/>
      <c r="P6" s="531"/>
      <c r="Q6" s="531"/>
      <c r="R6" s="531"/>
      <c r="S6" s="568"/>
      <c r="T6" s="569"/>
      <c r="U6" s="569"/>
    </row>
    <row r="7" spans="1:21" ht="24.75" customHeight="1">
      <c r="A7" s="127"/>
      <c r="B7" s="127"/>
      <c r="C7" s="127"/>
      <c r="D7" s="127"/>
      <c r="E7" s="127"/>
      <c r="F7" s="128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  <c r="S7" s="127">
        <v>14</v>
      </c>
      <c r="T7" s="128">
        <v>15</v>
      </c>
      <c r="U7" s="128">
        <v>16</v>
      </c>
    </row>
    <row r="8" spans="1:21" s="120" customFormat="1" ht="24.75" customHeight="1">
      <c r="A8" s="129"/>
      <c r="B8" s="129"/>
      <c r="C8" s="130"/>
      <c r="D8" s="131"/>
      <c r="E8" s="132"/>
      <c r="F8" s="133"/>
      <c r="G8" s="134"/>
      <c r="H8" s="134"/>
      <c r="I8" s="134"/>
      <c r="J8" s="134"/>
      <c r="K8" s="134"/>
      <c r="L8" s="134"/>
      <c r="M8" s="141"/>
      <c r="N8" s="134"/>
      <c r="O8" s="134"/>
      <c r="P8" s="134"/>
      <c r="Q8" s="134"/>
      <c r="R8" s="134"/>
      <c r="S8" s="146"/>
      <c r="T8" s="146"/>
      <c r="U8" s="147"/>
    </row>
    <row r="9" spans="1:21" ht="24.75" customHeight="1">
      <c r="A9" s="135"/>
      <c r="B9" s="135"/>
      <c r="C9" s="135"/>
      <c r="D9" s="135"/>
      <c r="E9" s="136" t="s">
        <v>254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48"/>
      <c r="T9" s="148"/>
      <c r="U9" s="148"/>
    </row>
    <row r="10" spans="1:21" ht="18.75" customHeight="1">
      <c r="A10" s="135"/>
      <c r="B10" s="135"/>
      <c r="C10" s="135"/>
      <c r="D10" s="135"/>
      <c r="E10" s="136"/>
      <c r="F10" s="137"/>
      <c r="G10" s="138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48"/>
      <c r="T10" s="148"/>
      <c r="U10" s="148"/>
    </row>
    <row r="11" spans="1:21" ht="18.75" customHeight="1">
      <c r="A11" s="139"/>
      <c r="B11" s="135"/>
      <c r="C11" s="135"/>
      <c r="D11" s="135"/>
      <c r="E11" s="136"/>
      <c r="F11" s="137"/>
      <c r="G11" s="138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48"/>
      <c r="T11" s="148"/>
      <c r="U11" s="148"/>
    </row>
    <row r="12" spans="1:21" ht="18.75" customHeight="1">
      <c r="A12" s="139"/>
      <c r="B12" s="135"/>
      <c r="C12" s="135"/>
      <c r="D12" s="135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48"/>
      <c r="T12" s="148"/>
      <c r="U12" s="149"/>
    </row>
    <row r="13" spans="1:21" ht="18.75" customHeight="1">
      <c r="A13" s="139"/>
      <c r="B13" s="139"/>
      <c r="C13" s="135"/>
      <c r="D13" s="135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48"/>
      <c r="T13" s="148"/>
      <c r="U13" s="149"/>
    </row>
    <row r="14" spans="1:21" ht="18.75" customHeight="1">
      <c r="A14" s="139"/>
      <c r="B14" s="139"/>
      <c r="C14" s="139"/>
      <c r="D14" s="135"/>
      <c r="E14" s="136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48"/>
      <c r="T14" s="148"/>
      <c r="U14" s="149"/>
    </row>
    <row r="15" spans="1:21" ht="18.75" customHeight="1">
      <c r="A15" s="139"/>
      <c r="B15" s="139"/>
      <c r="C15" s="139"/>
      <c r="D15" s="135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48"/>
      <c r="T15" s="149"/>
      <c r="U15" s="149"/>
    </row>
    <row r="16" spans="1:21" ht="18.75" customHeight="1">
      <c r="A16" s="139"/>
      <c r="B16" s="139"/>
      <c r="C16" s="139"/>
      <c r="D16" s="139"/>
      <c r="E16" s="140"/>
      <c r="F16" s="137"/>
      <c r="G16" s="138"/>
      <c r="H16" s="138"/>
      <c r="I16" s="138"/>
      <c r="J16" s="138"/>
      <c r="K16" s="138"/>
      <c r="L16" s="138"/>
      <c r="M16" s="138"/>
      <c r="N16" s="138"/>
      <c r="O16" s="138"/>
      <c r="P16" s="137"/>
      <c r="Q16" s="137"/>
      <c r="R16" s="137"/>
      <c r="S16" s="149"/>
      <c r="T16" s="149"/>
      <c r="U16" s="149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I16" sqref="I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6.875" style="0" customWidth="1"/>
    <col min="6" max="6" width="10.625" style="0" customWidth="1"/>
    <col min="7" max="21" width="7.25390625" style="0" customWidth="1"/>
  </cols>
  <sheetData>
    <row r="1" spans="1:2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 t="s">
        <v>255</v>
      </c>
    </row>
    <row r="2" spans="1:21" ht="24.75" customHeight="1">
      <c r="A2" s="487" t="s">
        <v>256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</row>
    <row r="3" spans="1:21" ht="19.5" customHeight="1">
      <c r="A3" s="580" t="str">
        <f>'22政府性基金'!A3</f>
        <v>单位名称：中共岳阳县委政法委员会</v>
      </c>
      <c r="B3" s="580"/>
      <c r="C3" s="580"/>
      <c r="D3" s="580"/>
      <c r="E3" s="580"/>
      <c r="F3" s="580"/>
      <c r="G3" s="118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581" t="s">
        <v>78</v>
      </c>
      <c r="U3" s="581"/>
    </row>
    <row r="4" spans="1:21" ht="27.75" customHeight="1">
      <c r="A4" s="516" t="s">
        <v>107</v>
      </c>
      <c r="B4" s="516"/>
      <c r="C4" s="516"/>
      <c r="D4" s="486" t="s">
        <v>126</v>
      </c>
      <c r="E4" s="486" t="s">
        <v>127</v>
      </c>
      <c r="F4" s="486" t="s">
        <v>99</v>
      </c>
      <c r="G4" s="486" t="s">
        <v>128</v>
      </c>
      <c r="H4" s="486" t="s">
        <v>129</v>
      </c>
      <c r="I4" s="486" t="s">
        <v>130</v>
      </c>
      <c r="J4" s="486" t="s">
        <v>131</v>
      </c>
      <c r="K4" s="486" t="s">
        <v>132</v>
      </c>
      <c r="L4" s="486" t="s">
        <v>133</v>
      </c>
      <c r="M4" s="486" t="s">
        <v>118</v>
      </c>
      <c r="N4" s="486" t="s">
        <v>134</v>
      </c>
      <c r="O4" s="486" t="s">
        <v>116</v>
      </c>
      <c r="P4" s="486" t="s">
        <v>120</v>
      </c>
      <c r="Q4" s="486" t="s">
        <v>119</v>
      </c>
      <c r="R4" s="486" t="s">
        <v>135</v>
      </c>
      <c r="S4" s="486" t="s">
        <v>136</v>
      </c>
      <c r="T4" s="486" t="s">
        <v>137</v>
      </c>
      <c r="U4" s="486" t="s">
        <v>123</v>
      </c>
    </row>
    <row r="5" spans="1:21" ht="13.5" customHeight="1">
      <c r="A5" s="486" t="s">
        <v>100</v>
      </c>
      <c r="B5" s="486" t="s">
        <v>101</v>
      </c>
      <c r="C5" s="486" t="s">
        <v>102</v>
      </c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</row>
    <row r="6" spans="1:21" ht="18" customHeight="1">
      <c r="A6" s="486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</row>
    <row r="7" spans="1:21" s="22" customFormat="1" ht="29.25" customHeight="1">
      <c r="A7" s="88"/>
      <c r="B7" s="88"/>
      <c r="C7" s="88"/>
      <c r="D7" s="88"/>
      <c r="E7" s="47"/>
      <c r="F7" s="11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5:11" ht="14.25">
      <c r="E8" s="90" t="s">
        <v>254</v>
      </c>
      <c r="F8" s="90"/>
      <c r="G8" s="90"/>
      <c r="H8" s="90"/>
      <c r="I8" s="90"/>
      <c r="J8" s="90"/>
      <c r="K8" s="90"/>
    </row>
    <row r="9" spans="5:11" ht="14.25">
      <c r="E9" s="90"/>
      <c r="F9" s="90"/>
      <c r="G9" s="90"/>
      <c r="H9" s="90"/>
      <c r="I9" s="90"/>
      <c r="J9" s="90"/>
      <c r="K9" s="90"/>
    </row>
  </sheetData>
  <sheetProtection sheet="1" formatCells="0" formatColumns="0" formatRows="0"/>
  <mergeCells count="25"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M4:M6"/>
    <mergeCell ref="N4:N6"/>
    <mergeCell ref="O4:O6"/>
    <mergeCell ref="P4:P6"/>
    <mergeCell ref="Q4:Q6"/>
    <mergeCell ref="R4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H9" sqref="H9"/>
    </sheetView>
  </sheetViews>
  <sheetFormatPr defaultColWidth="6.875" defaultRowHeight="12.75" customHeight="1"/>
  <cols>
    <col min="1" max="3" width="4.00390625" style="92" customWidth="1"/>
    <col min="4" max="4" width="9.625" style="92" customWidth="1"/>
    <col min="5" max="5" width="22.50390625" style="92" customWidth="1"/>
    <col min="6" max="7" width="8.50390625" style="92" customWidth="1"/>
    <col min="8" max="10" width="7.25390625" style="92" customWidth="1"/>
    <col min="11" max="11" width="8.50390625" style="92" customWidth="1"/>
    <col min="12" max="19" width="7.25390625" style="92" customWidth="1"/>
    <col min="20" max="21" width="7.75390625" style="92" customWidth="1"/>
    <col min="22" max="16384" width="6.875" style="92" customWidth="1"/>
  </cols>
  <sheetData>
    <row r="1" spans="1:21" ht="24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08"/>
      <c r="R1" s="108"/>
      <c r="S1" s="110"/>
      <c r="T1" s="110"/>
      <c r="U1" s="93" t="s">
        <v>257</v>
      </c>
    </row>
    <row r="2" spans="1:21" ht="24.75" customHeight="1">
      <c r="A2" s="588" t="s">
        <v>258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</row>
    <row r="3" spans="1:22" ht="24.75" customHeight="1">
      <c r="A3" s="589" t="str">
        <f>'21项目明细表'!A3</f>
        <v>单位名称：中共岳阳县委政法委员会</v>
      </c>
      <c r="B3" s="589"/>
      <c r="C3" s="589"/>
      <c r="D3" s="589"/>
      <c r="E3" s="589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2"/>
      <c r="T3" s="590" t="s">
        <v>78</v>
      </c>
      <c r="U3" s="590"/>
      <c r="V3" s="113"/>
    </row>
    <row r="4" spans="1:22" ht="24.75" customHeight="1">
      <c r="A4" s="585" t="s">
        <v>107</v>
      </c>
      <c r="B4" s="585"/>
      <c r="C4" s="585"/>
      <c r="D4" s="587" t="s">
        <v>79</v>
      </c>
      <c r="E4" s="583" t="s">
        <v>98</v>
      </c>
      <c r="F4" s="583" t="s">
        <v>108</v>
      </c>
      <c r="G4" s="585" t="s">
        <v>109</v>
      </c>
      <c r="H4" s="585"/>
      <c r="I4" s="585"/>
      <c r="J4" s="583"/>
      <c r="K4" s="583" t="s">
        <v>110</v>
      </c>
      <c r="L4" s="587"/>
      <c r="M4" s="587"/>
      <c r="N4" s="587"/>
      <c r="O4" s="587"/>
      <c r="P4" s="587"/>
      <c r="Q4" s="587"/>
      <c r="R4" s="591"/>
      <c r="S4" s="592" t="s">
        <v>111</v>
      </c>
      <c r="T4" s="593" t="s">
        <v>112</v>
      </c>
      <c r="U4" s="593" t="s">
        <v>113</v>
      </c>
      <c r="V4" s="113"/>
    </row>
    <row r="5" spans="1:22" ht="24.75" customHeight="1">
      <c r="A5" s="582" t="s">
        <v>100</v>
      </c>
      <c r="B5" s="582" t="s">
        <v>101</v>
      </c>
      <c r="C5" s="582" t="s">
        <v>102</v>
      </c>
      <c r="D5" s="583"/>
      <c r="E5" s="583"/>
      <c r="F5" s="585"/>
      <c r="G5" s="582" t="s">
        <v>81</v>
      </c>
      <c r="H5" s="582" t="s">
        <v>114</v>
      </c>
      <c r="I5" s="582" t="s">
        <v>115</v>
      </c>
      <c r="J5" s="584" t="s">
        <v>116</v>
      </c>
      <c r="K5" s="586" t="s">
        <v>81</v>
      </c>
      <c r="L5" s="531" t="s">
        <v>117</v>
      </c>
      <c r="M5" s="531" t="s">
        <v>118</v>
      </c>
      <c r="N5" s="531" t="s">
        <v>119</v>
      </c>
      <c r="O5" s="531" t="s">
        <v>120</v>
      </c>
      <c r="P5" s="531" t="s">
        <v>121</v>
      </c>
      <c r="Q5" s="531" t="s">
        <v>122</v>
      </c>
      <c r="R5" s="531" t="s">
        <v>123</v>
      </c>
      <c r="S5" s="593"/>
      <c r="T5" s="593"/>
      <c r="U5" s="593"/>
      <c r="V5" s="113"/>
    </row>
    <row r="6" spans="1:21" ht="30.75" customHeight="1">
      <c r="A6" s="583"/>
      <c r="B6" s="583"/>
      <c r="C6" s="583"/>
      <c r="D6" s="583"/>
      <c r="E6" s="585"/>
      <c r="F6" s="94" t="s">
        <v>99</v>
      </c>
      <c r="G6" s="583"/>
      <c r="H6" s="583"/>
      <c r="I6" s="583"/>
      <c r="J6" s="585"/>
      <c r="K6" s="587"/>
      <c r="L6" s="531"/>
      <c r="M6" s="531"/>
      <c r="N6" s="531"/>
      <c r="O6" s="531"/>
      <c r="P6" s="531"/>
      <c r="Q6" s="531"/>
      <c r="R6" s="531"/>
      <c r="S6" s="593"/>
      <c r="T6" s="593"/>
      <c r="U6" s="593"/>
    </row>
    <row r="7" spans="1:21" ht="24.75" customHeight="1">
      <c r="A7" s="95"/>
      <c r="B7" s="95"/>
      <c r="C7" s="95"/>
      <c r="D7" s="95"/>
      <c r="E7" s="95"/>
      <c r="F7" s="96">
        <v>1</v>
      </c>
      <c r="G7" s="95">
        <v>2</v>
      </c>
      <c r="H7" s="95">
        <v>3</v>
      </c>
      <c r="I7" s="95">
        <v>4</v>
      </c>
      <c r="J7" s="95">
        <v>5</v>
      </c>
      <c r="K7" s="95">
        <v>6</v>
      </c>
      <c r="L7" s="95">
        <v>7</v>
      </c>
      <c r="M7" s="95">
        <v>8</v>
      </c>
      <c r="N7" s="95">
        <v>9</v>
      </c>
      <c r="O7" s="95">
        <v>10</v>
      </c>
      <c r="P7" s="95">
        <v>11</v>
      </c>
      <c r="Q7" s="95">
        <v>12</v>
      </c>
      <c r="R7" s="95">
        <v>13</v>
      </c>
      <c r="S7" s="95">
        <v>14</v>
      </c>
      <c r="T7" s="96">
        <v>15</v>
      </c>
      <c r="U7" s="96">
        <v>16</v>
      </c>
    </row>
    <row r="8" spans="1:21" s="91" customFormat="1" ht="24.75" customHeight="1">
      <c r="A8" s="97"/>
      <c r="B8" s="97"/>
      <c r="C8" s="98"/>
      <c r="D8" s="99"/>
      <c r="E8" s="100"/>
      <c r="F8" s="101"/>
      <c r="G8" s="1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14"/>
      <c r="T8" s="114"/>
      <c r="U8" s="115"/>
    </row>
    <row r="9" spans="1:21" ht="27" customHeight="1">
      <c r="A9" s="104"/>
      <c r="B9" s="104"/>
      <c r="C9" s="104"/>
      <c r="D9" s="104"/>
      <c r="E9" s="105" t="s">
        <v>259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16"/>
      <c r="T9" s="116"/>
      <c r="U9" s="116"/>
    </row>
    <row r="10" spans="1:21" ht="18.75" customHeight="1">
      <c r="A10" s="104"/>
      <c r="B10" s="104"/>
      <c r="C10" s="104"/>
      <c r="D10" s="104"/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16"/>
      <c r="T10" s="116"/>
      <c r="U10" s="116"/>
    </row>
    <row r="11" spans="1:21" ht="18.75" customHeight="1">
      <c r="A11" s="104"/>
      <c r="B11" s="104"/>
      <c r="C11" s="104"/>
      <c r="D11" s="104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16"/>
      <c r="T11" s="116"/>
      <c r="U11" s="116"/>
    </row>
    <row r="12" spans="1:21" ht="18.75" customHeight="1">
      <c r="A12" s="104"/>
      <c r="B12" s="104"/>
      <c r="C12" s="104"/>
      <c r="D12" s="104"/>
      <c r="E12" s="10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16"/>
      <c r="T12" s="116"/>
      <c r="U12" s="116"/>
    </row>
    <row r="13" spans="1:21" ht="18.75" customHeight="1">
      <c r="A13" s="104"/>
      <c r="B13" s="104"/>
      <c r="C13" s="104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16"/>
      <c r="T13" s="116"/>
      <c r="U13" s="117"/>
    </row>
    <row r="14" spans="1:21" ht="18.75" customHeight="1">
      <c r="A14" s="107"/>
      <c r="B14" s="107"/>
      <c r="C14" s="107"/>
      <c r="D14" s="104"/>
      <c r="E14" s="105"/>
      <c r="F14" s="106"/>
      <c r="G14" s="108"/>
      <c r="H14" s="106"/>
      <c r="I14" s="106"/>
      <c r="J14" s="106"/>
      <c r="K14" s="108"/>
      <c r="L14" s="106"/>
      <c r="M14" s="106"/>
      <c r="N14" s="106"/>
      <c r="O14" s="106"/>
      <c r="P14" s="106"/>
      <c r="Q14" s="106"/>
      <c r="R14" s="106"/>
      <c r="S14" s="116"/>
      <c r="T14" s="116"/>
      <c r="U14" s="117"/>
    </row>
    <row r="15" spans="1:21" ht="18.75" customHeight="1">
      <c r="A15" s="107"/>
      <c r="B15" s="107"/>
      <c r="C15" s="107"/>
      <c r="D15" s="107"/>
      <c r="E15" s="109"/>
      <c r="F15" s="106"/>
      <c r="G15" s="108"/>
      <c r="H15" s="108"/>
      <c r="I15" s="108"/>
      <c r="J15" s="108"/>
      <c r="K15" s="108"/>
      <c r="L15" s="108"/>
      <c r="M15" s="106"/>
      <c r="N15" s="106"/>
      <c r="O15" s="106"/>
      <c r="P15" s="106"/>
      <c r="Q15" s="106"/>
      <c r="R15" s="106"/>
      <c r="S15" s="116"/>
      <c r="T15" s="117"/>
      <c r="U15" s="117"/>
    </row>
    <row r="16" spans="1:21" ht="18.75" customHeight="1">
      <c r="A16" s="107"/>
      <c r="B16" s="107"/>
      <c r="C16" s="107"/>
      <c r="D16" s="107"/>
      <c r="E16" s="109"/>
      <c r="F16" s="106"/>
      <c r="G16" s="108"/>
      <c r="H16" s="108"/>
      <c r="I16" s="108"/>
      <c r="J16" s="108"/>
      <c r="K16" s="108"/>
      <c r="L16" s="108"/>
      <c r="M16" s="106"/>
      <c r="N16" s="106"/>
      <c r="O16" s="106"/>
      <c r="P16" s="106"/>
      <c r="Q16" s="106"/>
      <c r="R16" s="106"/>
      <c r="S16" s="117"/>
      <c r="T16" s="117"/>
      <c r="U16" s="117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91"/>
      <c r="M17" s="91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A3:E3"/>
    <mergeCell ref="T3:U3"/>
    <mergeCell ref="A4:C4"/>
    <mergeCell ref="G4:J4"/>
    <mergeCell ref="K4:R4"/>
    <mergeCell ref="S4:S6"/>
    <mergeCell ref="T4:T6"/>
    <mergeCell ref="U4:U6"/>
    <mergeCell ref="A5:A6"/>
    <mergeCell ref="M5:M6"/>
    <mergeCell ref="B5:B6"/>
    <mergeCell ref="C5:C6"/>
    <mergeCell ref="D4:D6"/>
    <mergeCell ref="E4:E6"/>
    <mergeCell ref="F4:F5"/>
    <mergeCell ref="G5:G6"/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L5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E8" sqref="E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 t="s">
        <v>260</v>
      </c>
    </row>
    <row r="2" spans="1:21" ht="24.75" customHeight="1">
      <c r="A2" s="487" t="s">
        <v>261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</row>
    <row r="3" spans="1:21" ht="19.5" customHeight="1">
      <c r="A3" s="594" t="str">
        <f>'21项目明细表'!A3</f>
        <v>单位名称：中共岳阳县委政法委员会</v>
      </c>
      <c r="B3" s="594"/>
      <c r="C3" s="594"/>
      <c r="D3" s="594"/>
      <c r="E3" s="594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581" t="s">
        <v>78</v>
      </c>
      <c r="U3" s="581"/>
    </row>
    <row r="4" spans="1:21" ht="27.75" customHeight="1">
      <c r="A4" s="489" t="s">
        <v>107</v>
      </c>
      <c r="B4" s="490"/>
      <c r="C4" s="491"/>
      <c r="D4" s="492" t="s">
        <v>126</v>
      </c>
      <c r="E4" s="492" t="s">
        <v>127</v>
      </c>
      <c r="F4" s="492" t="s">
        <v>99</v>
      </c>
      <c r="G4" s="486" t="s">
        <v>128</v>
      </c>
      <c r="H4" s="486" t="s">
        <v>129</v>
      </c>
      <c r="I4" s="486" t="s">
        <v>130</v>
      </c>
      <c r="J4" s="486" t="s">
        <v>131</v>
      </c>
      <c r="K4" s="486" t="s">
        <v>132</v>
      </c>
      <c r="L4" s="486" t="s">
        <v>133</v>
      </c>
      <c r="M4" s="486" t="s">
        <v>118</v>
      </c>
      <c r="N4" s="486" t="s">
        <v>134</v>
      </c>
      <c r="O4" s="486" t="s">
        <v>116</v>
      </c>
      <c r="P4" s="486" t="s">
        <v>120</v>
      </c>
      <c r="Q4" s="486" t="s">
        <v>119</v>
      </c>
      <c r="R4" s="486" t="s">
        <v>135</v>
      </c>
      <c r="S4" s="486" t="s">
        <v>136</v>
      </c>
      <c r="T4" s="486" t="s">
        <v>137</v>
      </c>
      <c r="U4" s="486" t="s">
        <v>123</v>
      </c>
    </row>
    <row r="5" spans="1:21" ht="13.5" customHeight="1">
      <c r="A5" s="492" t="s">
        <v>100</v>
      </c>
      <c r="B5" s="492" t="s">
        <v>101</v>
      </c>
      <c r="C5" s="492" t="s">
        <v>102</v>
      </c>
      <c r="D5" s="494"/>
      <c r="E5" s="494"/>
      <c r="F5" s="494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</row>
    <row r="6" spans="1:21" ht="18" customHeight="1">
      <c r="A6" s="493"/>
      <c r="B6" s="493"/>
      <c r="C6" s="493"/>
      <c r="D6" s="493"/>
      <c r="E6" s="493"/>
      <c r="F6" s="493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</row>
    <row r="7" spans="1:21" s="22" customFormat="1" ht="29.25" customHeight="1">
      <c r="A7" s="88"/>
      <c r="B7" s="88"/>
      <c r="C7" s="88"/>
      <c r="D7" s="88"/>
      <c r="E7" s="47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5:12" ht="14.25">
      <c r="E8" s="90" t="s">
        <v>259</v>
      </c>
      <c r="F8" s="90"/>
      <c r="G8" s="90"/>
      <c r="H8" s="90"/>
      <c r="I8" s="90"/>
      <c r="J8" s="90"/>
      <c r="K8" s="90"/>
      <c r="L8" s="90"/>
    </row>
  </sheetData>
  <sheetProtection sheet="1"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M4:M6"/>
    <mergeCell ref="N4:N6"/>
    <mergeCell ref="O4:O6"/>
    <mergeCell ref="P4:P6"/>
    <mergeCell ref="Q4:Q6"/>
    <mergeCell ref="R4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H5" sqref="H5:H6"/>
    </sheetView>
  </sheetViews>
  <sheetFormatPr defaultColWidth="6.875" defaultRowHeight="12.75" customHeight="1"/>
  <cols>
    <col min="1" max="1" width="5.125" style="70" customWidth="1"/>
    <col min="2" max="3" width="3.625" style="70" customWidth="1"/>
    <col min="4" max="4" width="6.875" style="70" customWidth="1"/>
    <col min="5" max="5" width="22.625" style="70" customWidth="1"/>
    <col min="6" max="6" width="9.375" style="70" customWidth="1"/>
    <col min="7" max="7" width="8.625" style="70" customWidth="1"/>
    <col min="8" max="10" width="7.50390625" style="70" customWidth="1"/>
    <col min="11" max="11" width="8.375" style="70" customWidth="1"/>
    <col min="12" max="21" width="7.50390625" style="70" customWidth="1"/>
    <col min="22" max="41" width="6.875" style="70" customWidth="1"/>
    <col min="42" max="42" width="6.625" style="70" customWidth="1"/>
    <col min="43" max="253" width="6.875" style="70" customWidth="1"/>
    <col min="254" max="255" width="6.875" style="71" customWidth="1"/>
    <col min="256" max="16384" width="6.875" style="71" customWidth="1"/>
  </cols>
  <sheetData>
    <row r="1" spans="22:255" ht="27" customHeight="1">
      <c r="V1" s="85" t="s">
        <v>262</v>
      </c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IT1"/>
      <c r="IU1"/>
    </row>
    <row r="2" spans="1:255" ht="33" customHeight="1">
      <c r="A2" s="597" t="s">
        <v>263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IT2"/>
      <c r="IU2"/>
    </row>
    <row r="3" spans="1:255" ht="18.75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86"/>
      <c r="U3" s="598" t="s">
        <v>78</v>
      </c>
      <c r="V3" s="599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IT3"/>
      <c r="IU3"/>
    </row>
    <row r="4" spans="1:255" s="68" customFormat="1" ht="23.25" customHeight="1">
      <c r="A4" s="73" t="s">
        <v>107</v>
      </c>
      <c r="B4" s="73"/>
      <c r="C4" s="73"/>
      <c r="D4" s="596" t="s">
        <v>79</v>
      </c>
      <c r="E4" s="600" t="s">
        <v>98</v>
      </c>
      <c r="F4" s="596" t="s">
        <v>108</v>
      </c>
      <c r="G4" s="74" t="s">
        <v>109</v>
      </c>
      <c r="H4" s="74"/>
      <c r="I4" s="74"/>
      <c r="J4" s="74"/>
      <c r="K4" s="74" t="s">
        <v>110</v>
      </c>
      <c r="L4" s="74"/>
      <c r="M4" s="74"/>
      <c r="N4" s="74"/>
      <c r="O4" s="74"/>
      <c r="P4" s="74"/>
      <c r="Q4" s="74"/>
      <c r="R4" s="74"/>
      <c r="S4" s="595" t="s">
        <v>264</v>
      </c>
      <c r="T4" s="595"/>
      <c r="U4" s="595"/>
      <c r="V4" s="595"/>
      <c r="IT4"/>
      <c r="IU4"/>
    </row>
    <row r="5" spans="1:255" s="68" customFormat="1" ht="23.25" customHeight="1">
      <c r="A5" s="595" t="s">
        <v>100</v>
      </c>
      <c r="B5" s="596" t="s">
        <v>101</v>
      </c>
      <c r="C5" s="596" t="s">
        <v>102</v>
      </c>
      <c r="D5" s="596"/>
      <c r="E5" s="600"/>
      <c r="F5" s="596"/>
      <c r="G5" s="596" t="s">
        <v>81</v>
      </c>
      <c r="H5" s="596" t="s">
        <v>114</v>
      </c>
      <c r="I5" s="596" t="s">
        <v>115</v>
      </c>
      <c r="J5" s="596" t="s">
        <v>116</v>
      </c>
      <c r="K5" s="596" t="s">
        <v>81</v>
      </c>
      <c r="L5" s="596" t="s">
        <v>117</v>
      </c>
      <c r="M5" s="596" t="s">
        <v>118</v>
      </c>
      <c r="N5" s="596" t="s">
        <v>119</v>
      </c>
      <c r="O5" s="596" t="s">
        <v>120</v>
      </c>
      <c r="P5" s="596" t="s">
        <v>121</v>
      </c>
      <c r="Q5" s="596" t="s">
        <v>122</v>
      </c>
      <c r="R5" s="596" t="s">
        <v>123</v>
      </c>
      <c r="S5" s="595" t="s">
        <v>81</v>
      </c>
      <c r="T5" s="595" t="s">
        <v>265</v>
      </c>
      <c r="U5" s="595" t="s">
        <v>266</v>
      </c>
      <c r="V5" s="595" t="s">
        <v>267</v>
      </c>
      <c r="IT5"/>
      <c r="IU5"/>
    </row>
    <row r="6" spans="1:255" ht="31.5" customHeight="1">
      <c r="A6" s="595"/>
      <c r="B6" s="596"/>
      <c r="C6" s="596"/>
      <c r="D6" s="596"/>
      <c r="E6" s="600"/>
      <c r="F6" s="75" t="s">
        <v>99</v>
      </c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5"/>
      <c r="T6" s="595"/>
      <c r="U6" s="595"/>
      <c r="V6" s="595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71"/>
      <c r="IR6" s="71"/>
      <c r="IS6" s="71"/>
      <c r="IT6"/>
      <c r="IU6"/>
    </row>
    <row r="7" spans="1:255" ht="23.25" customHeight="1">
      <c r="A7" s="75"/>
      <c r="B7" s="75"/>
      <c r="C7" s="75"/>
      <c r="D7" s="75"/>
      <c r="E7" s="75"/>
      <c r="F7" s="75">
        <v>1</v>
      </c>
      <c r="G7" s="75">
        <v>2</v>
      </c>
      <c r="H7" s="75">
        <v>3</v>
      </c>
      <c r="I7" s="83">
        <v>4</v>
      </c>
      <c r="J7" s="83">
        <v>5</v>
      </c>
      <c r="K7" s="75">
        <v>6</v>
      </c>
      <c r="L7" s="75">
        <v>7</v>
      </c>
      <c r="M7" s="75">
        <v>8</v>
      </c>
      <c r="N7" s="83">
        <v>9</v>
      </c>
      <c r="O7" s="83">
        <v>10</v>
      </c>
      <c r="P7" s="75">
        <v>11</v>
      </c>
      <c r="Q7" s="75">
        <v>12</v>
      </c>
      <c r="R7" s="75">
        <v>13</v>
      </c>
      <c r="S7" s="75">
        <v>14</v>
      </c>
      <c r="T7" s="75">
        <v>15</v>
      </c>
      <c r="U7" s="75">
        <v>16</v>
      </c>
      <c r="V7" s="75">
        <v>17</v>
      </c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71"/>
      <c r="IR7" s="71"/>
      <c r="IS7" s="71"/>
      <c r="IT7"/>
      <c r="IU7"/>
    </row>
    <row r="8" spans="1:253" ht="23.25" customHeight="1">
      <c r="A8" s="44" t="s">
        <v>81</v>
      </c>
      <c r="B8" s="44"/>
      <c r="C8" s="45"/>
      <c r="D8" s="44" t="str">
        <f>'15一般-工资福利'!D8</f>
        <v>003001</v>
      </c>
      <c r="E8" s="76" t="str">
        <f>'15一般-工资福利'!E8</f>
        <v>中共岳阳县委政法委员会</v>
      </c>
      <c r="F8" s="77">
        <f>F11+F12</f>
        <v>376.26</v>
      </c>
      <c r="G8" s="77">
        <f aca="true" t="shared" si="0" ref="G8:V8">G11+G12</f>
        <v>216.26</v>
      </c>
      <c r="H8" s="77">
        <f t="shared" si="0"/>
        <v>184.9</v>
      </c>
      <c r="I8" s="77">
        <f t="shared" si="0"/>
        <v>31.36</v>
      </c>
      <c r="J8" s="77">
        <f t="shared" si="0"/>
        <v>0</v>
      </c>
      <c r="K8" s="77">
        <f t="shared" si="0"/>
        <v>160</v>
      </c>
      <c r="L8" s="77">
        <f t="shared" si="0"/>
        <v>160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376.26</v>
      </c>
      <c r="T8" s="77">
        <f t="shared" si="0"/>
        <v>376.26</v>
      </c>
      <c r="U8" s="77">
        <f t="shared" si="0"/>
        <v>0</v>
      </c>
      <c r="V8" s="77">
        <f t="shared" si="0"/>
        <v>0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71"/>
      <c r="IR8" s="71"/>
      <c r="IS8" s="71"/>
    </row>
    <row r="9" spans="1:253" ht="23.25" customHeight="1">
      <c r="A9" s="44" t="str">
        <f>'15一般-工资福利'!A9</f>
        <v>201</v>
      </c>
      <c r="B9" s="44"/>
      <c r="C9" s="44"/>
      <c r="D9" s="44"/>
      <c r="E9" s="76" t="str">
        <f>'15一般-工资福利'!E9</f>
        <v>一般公共服务支出</v>
      </c>
      <c r="F9" s="77">
        <f>F10</f>
        <v>376.26</v>
      </c>
      <c r="G9" s="77">
        <f aca="true" t="shared" si="1" ref="G9:V9">G10</f>
        <v>216.26</v>
      </c>
      <c r="H9" s="77">
        <f t="shared" si="1"/>
        <v>184.9</v>
      </c>
      <c r="I9" s="77">
        <f t="shared" si="1"/>
        <v>31.36</v>
      </c>
      <c r="J9" s="77">
        <f t="shared" si="1"/>
        <v>0</v>
      </c>
      <c r="K9" s="77">
        <f t="shared" si="1"/>
        <v>160</v>
      </c>
      <c r="L9" s="77">
        <f t="shared" si="1"/>
        <v>160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0</v>
      </c>
      <c r="R9" s="77">
        <f t="shared" si="1"/>
        <v>0</v>
      </c>
      <c r="S9" s="77">
        <f t="shared" si="1"/>
        <v>376.26</v>
      </c>
      <c r="T9" s="77">
        <f t="shared" si="1"/>
        <v>376.26</v>
      </c>
      <c r="U9" s="77">
        <f t="shared" si="1"/>
        <v>0</v>
      </c>
      <c r="V9" s="77">
        <f t="shared" si="1"/>
        <v>0</v>
      </c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71"/>
      <c r="IR9" s="71"/>
      <c r="IS9" s="71"/>
    </row>
    <row r="10" spans="1:253" ht="23.25" customHeight="1">
      <c r="A10" s="44" t="str">
        <f>'15一般-工资福利'!A10</f>
        <v>201</v>
      </c>
      <c r="B10" s="44">
        <f>'15一般-工资福利'!B10</f>
        <v>31</v>
      </c>
      <c r="C10" s="44"/>
      <c r="D10" s="44"/>
      <c r="E10" s="76" t="str">
        <f>'15一般-工资福利'!E10</f>
        <v>党委办公厅（室）及相关机构事务</v>
      </c>
      <c r="F10" s="77">
        <f>F11+F12</f>
        <v>376.26</v>
      </c>
      <c r="G10" s="77">
        <f aca="true" t="shared" si="2" ref="G10:V10">G11+G12</f>
        <v>216.26</v>
      </c>
      <c r="H10" s="77">
        <f t="shared" si="2"/>
        <v>184.9</v>
      </c>
      <c r="I10" s="77">
        <f t="shared" si="2"/>
        <v>31.36</v>
      </c>
      <c r="J10" s="77">
        <f t="shared" si="2"/>
        <v>0</v>
      </c>
      <c r="K10" s="77">
        <f t="shared" si="2"/>
        <v>160</v>
      </c>
      <c r="L10" s="77">
        <f t="shared" si="2"/>
        <v>160</v>
      </c>
      <c r="M10" s="77">
        <f t="shared" si="2"/>
        <v>0</v>
      </c>
      <c r="N10" s="77">
        <f t="shared" si="2"/>
        <v>0</v>
      </c>
      <c r="O10" s="77">
        <f t="shared" si="2"/>
        <v>0</v>
      </c>
      <c r="P10" s="77">
        <f t="shared" si="2"/>
        <v>0</v>
      </c>
      <c r="Q10" s="77">
        <f t="shared" si="2"/>
        <v>0</v>
      </c>
      <c r="R10" s="77">
        <f t="shared" si="2"/>
        <v>0</v>
      </c>
      <c r="S10" s="77">
        <f t="shared" si="2"/>
        <v>376.26</v>
      </c>
      <c r="T10" s="77">
        <f t="shared" si="2"/>
        <v>376.26</v>
      </c>
      <c r="U10" s="77">
        <f t="shared" si="2"/>
        <v>0</v>
      </c>
      <c r="V10" s="77">
        <f t="shared" si="2"/>
        <v>0</v>
      </c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71"/>
      <c r="IR10" s="71"/>
      <c r="IS10" s="71"/>
    </row>
    <row r="11" spans="1:255" s="69" customFormat="1" ht="23.25" customHeight="1">
      <c r="A11" s="44" t="str">
        <f>'15一般-工资福利'!A11</f>
        <v>201</v>
      </c>
      <c r="B11" s="44" t="str">
        <f>'15一般-工资福利'!B11</f>
        <v>31</v>
      </c>
      <c r="C11" s="44" t="str">
        <f>'15一般-工资福利'!C11</f>
        <v>99</v>
      </c>
      <c r="D11" s="78">
        <f>'13一般预算支出'!D11</f>
        <v>0</v>
      </c>
      <c r="E11" s="76" t="str">
        <f>'15一般-工资福利'!E11</f>
        <v>其他党委办公厅（室）及相关机构事务支出</v>
      </c>
      <c r="F11" s="77">
        <f>'13一般预算支出'!F11</f>
        <v>216.26</v>
      </c>
      <c r="G11" s="77">
        <f>'13一般预算支出'!G11</f>
        <v>216.26</v>
      </c>
      <c r="H11" s="77">
        <f>'13一般预算支出'!H11</f>
        <v>184.9</v>
      </c>
      <c r="I11" s="77">
        <f>'13一般预算支出'!I11</f>
        <v>31.36</v>
      </c>
      <c r="J11" s="77">
        <f>'13一般预算支出'!J11</f>
        <v>0</v>
      </c>
      <c r="K11" s="77">
        <f>'13一般预算支出'!K11</f>
        <v>0</v>
      </c>
      <c r="L11" s="77">
        <f>'13一般预算支出'!L11</f>
        <v>0</v>
      </c>
      <c r="M11" s="84">
        <f>'13一般预算支出'!M11</f>
        <v>0</v>
      </c>
      <c r="N11" s="84">
        <f>'13一般预算支出'!N11</f>
        <v>0</v>
      </c>
      <c r="O11" s="84">
        <f>'13一般预算支出'!O11</f>
        <v>0</v>
      </c>
      <c r="P11" s="84">
        <f>'13一般预算支出'!P11</f>
        <v>0</v>
      </c>
      <c r="Q11" s="84">
        <f>'13一般预算支出'!Q11</f>
        <v>0</v>
      </c>
      <c r="R11" s="84">
        <f>'13一般预算支出'!R11</f>
        <v>0</v>
      </c>
      <c r="S11" s="77">
        <f>SUM(T11:V11)</f>
        <v>216.26</v>
      </c>
      <c r="T11" s="77">
        <f>H11+I11</f>
        <v>216.26</v>
      </c>
      <c r="U11" s="77"/>
      <c r="V11" s="77">
        <f>J11</f>
        <v>0</v>
      </c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22"/>
      <c r="IU11" s="22"/>
    </row>
    <row r="12" spans="1:255" ht="26.25" customHeight="1">
      <c r="A12" s="79" t="str">
        <f>MID('21项目明细表'!A10,1,3)</f>
        <v>201</v>
      </c>
      <c r="B12" s="79" t="str">
        <f>MID('21项目明细表'!A10,4,2)</f>
        <v>31</v>
      </c>
      <c r="C12" s="44" t="str">
        <f>MID('21项目明细表'!A10,6,2)</f>
        <v>05</v>
      </c>
      <c r="D12" s="80">
        <f>D11</f>
        <v>0</v>
      </c>
      <c r="E12" s="81" t="str">
        <f>'21项目明细表'!B10</f>
        <v>专项业务</v>
      </c>
      <c r="F12" s="77">
        <f>'13一般预算支出'!F12</f>
        <v>160</v>
      </c>
      <c r="G12" s="77">
        <f>'13一般预算支出'!G12</f>
        <v>0</v>
      </c>
      <c r="H12" s="77">
        <f>'13一般预算支出'!H12</f>
        <v>0</v>
      </c>
      <c r="I12" s="77">
        <f>'13一般预算支出'!I12</f>
        <v>0</v>
      </c>
      <c r="J12" s="77">
        <f>'13一般预算支出'!J12</f>
        <v>0</v>
      </c>
      <c r="K12" s="77">
        <f>'13一般预算支出'!K12</f>
        <v>160</v>
      </c>
      <c r="L12" s="77">
        <f>'13一般预算支出'!L12</f>
        <v>160</v>
      </c>
      <c r="M12" s="84">
        <f>'13一般预算支出'!M12</f>
        <v>0</v>
      </c>
      <c r="N12" s="84">
        <f>'13一般预算支出'!N12</f>
        <v>0</v>
      </c>
      <c r="O12" s="84">
        <f>'13一般预算支出'!O12</f>
        <v>0</v>
      </c>
      <c r="P12" s="84">
        <f>'13一般预算支出'!P12</f>
        <v>0</v>
      </c>
      <c r="Q12" s="84">
        <f>'13一般预算支出'!Q12</f>
        <v>0</v>
      </c>
      <c r="R12" s="84">
        <f>'13一般预算支出'!R12</f>
        <v>0</v>
      </c>
      <c r="S12" s="77">
        <f>SUM(T12:V12)</f>
        <v>160</v>
      </c>
      <c r="T12" s="77">
        <f>F12</f>
        <v>160</v>
      </c>
      <c r="U12" s="77"/>
      <c r="V12" s="77"/>
      <c r="IT12"/>
      <c r="IU12"/>
    </row>
    <row r="13" spans="1:255" ht="12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IT13"/>
      <c r="IU13"/>
    </row>
    <row r="14" spans="1:255" ht="12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IT14"/>
      <c r="IU14"/>
    </row>
    <row r="15" spans="1:255" ht="12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IT15"/>
      <c r="IU15"/>
    </row>
    <row r="16" spans="1:255" ht="12.7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IT16"/>
      <c r="IU16"/>
    </row>
    <row r="34" ht="11.25" customHeight="1"/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A2" sqref="A2:O2"/>
    </sheetView>
  </sheetViews>
  <sheetFormatPr defaultColWidth="6.875" defaultRowHeight="12.75" customHeight="1"/>
  <cols>
    <col min="1" max="1" width="24.50390625" style="54" customWidth="1"/>
    <col min="2" max="2" width="9.125" style="54" customWidth="1"/>
    <col min="3" max="8" width="7.875" style="54" customWidth="1"/>
    <col min="9" max="9" width="9.125" style="54" customWidth="1"/>
    <col min="10" max="15" width="7.875" style="54" customWidth="1"/>
    <col min="16" max="250" width="6.875" style="54" customWidth="1"/>
    <col min="251" max="16384" width="6.875" style="54" customWidth="1"/>
  </cols>
  <sheetData>
    <row r="1" spans="15:250" ht="12.75" customHeight="1">
      <c r="O1" s="63" t="s">
        <v>268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606" t="s">
        <v>269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07" t="s">
        <v>2</v>
      </c>
      <c r="B3" s="607"/>
      <c r="F3" s="55"/>
      <c r="G3" s="55"/>
      <c r="H3" s="55"/>
      <c r="I3" s="55"/>
      <c r="J3" s="55"/>
      <c r="K3" s="55"/>
      <c r="L3" s="55"/>
      <c r="M3" s="55"/>
      <c r="N3" s="55"/>
      <c r="O3" s="55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11" t="s">
        <v>270</v>
      </c>
      <c r="B4" s="608" t="s">
        <v>271</v>
      </c>
      <c r="C4" s="608"/>
      <c r="D4" s="608"/>
      <c r="E4" s="608"/>
      <c r="F4" s="608"/>
      <c r="G4" s="608"/>
      <c r="H4" s="608"/>
      <c r="I4" s="609" t="s">
        <v>272</v>
      </c>
      <c r="J4" s="610"/>
      <c r="K4" s="610"/>
      <c r="L4" s="610"/>
      <c r="M4" s="610"/>
      <c r="N4" s="610"/>
      <c r="O4" s="61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11"/>
      <c r="B5" s="612" t="s">
        <v>81</v>
      </c>
      <c r="C5" s="612" t="s">
        <v>180</v>
      </c>
      <c r="D5" s="612" t="s">
        <v>273</v>
      </c>
      <c r="E5" s="614" t="s">
        <v>274</v>
      </c>
      <c r="F5" s="602" t="s">
        <v>183</v>
      </c>
      <c r="G5" s="602" t="s">
        <v>275</v>
      </c>
      <c r="H5" s="603" t="s">
        <v>185</v>
      </c>
      <c r="I5" s="605" t="s">
        <v>81</v>
      </c>
      <c r="J5" s="601" t="s">
        <v>180</v>
      </c>
      <c r="K5" s="601" t="s">
        <v>273</v>
      </c>
      <c r="L5" s="601" t="s">
        <v>274</v>
      </c>
      <c r="M5" s="601" t="s">
        <v>183</v>
      </c>
      <c r="N5" s="601" t="s">
        <v>275</v>
      </c>
      <c r="O5" s="601" t="s">
        <v>185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11"/>
      <c r="B6" s="613"/>
      <c r="C6" s="613"/>
      <c r="D6" s="613"/>
      <c r="E6" s="605"/>
      <c r="F6" s="601"/>
      <c r="G6" s="601"/>
      <c r="H6" s="604"/>
      <c r="I6" s="605"/>
      <c r="J6" s="601"/>
      <c r="K6" s="601"/>
      <c r="L6" s="601"/>
      <c r="M6" s="601"/>
      <c r="N6" s="601"/>
      <c r="O6" s="60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56"/>
      <c r="B7" s="57">
        <v>7</v>
      </c>
      <c r="C7" s="57">
        <v>8</v>
      </c>
      <c r="D7" s="57">
        <v>9</v>
      </c>
      <c r="E7" s="57">
        <v>10</v>
      </c>
      <c r="F7" s="57">
        <v>11</v>
      </c>
      <c r="G7" s="57">
        <v>12</v>
      </c>
      <c r="H7" s="57">
        <v>13</v>
      </c>
      <c r="I7" s="57">
        <v>14</v>
      </c>
      <c r="J7" s="57">
        <v>15</v>
      </c>
      <c r="K7" s="57">
        <v>16</v>
      </c>
      <c r="L7" s="57">
        <v>17</v>
      </c>
      <c r="M7" s="57">
        <v>18</v>
      </c>
      <c r="N7" s="57">
        <v>19</v>
      </c>
      <c r="O7" s="57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3" customFormat="1" ht="28.5" customHeight="1">
      <c r="A8" s="58" t="s">
        <v>104</v>
      </c>
      <c r="B8" s="59">
        <v>4</v>
      </c>
      <c r="C8" s="60">
        <v>4</v>
      </c>
      <c r="D8" s="61"/>
      <c r="E8" s="61"/>
      <c r="F8" s="61"/>
      <c r="G8" s="61"/>
      <c r="H8" s="62"/>
      <c r="I8" s="64">
        <v>3.6</v>
      </c>
      <c r="J8" s="60">
        <v>3.6</v>
      </c>
      <c r="K8" s="61"/>
      <c r="L8" s="65"/>
      <c r="M8" s="65"/>
      <c r="N8" s="65"/>
      <c r="O8" s="6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ht="30.75" customHeight="1">
      <c r="A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3"/>
      <c r="D10" s="53"/>
      <c r="E10" s="53"/>
      <c r="F10" s="53"/>
      <c r="G10" s="53"/>
      <c r="H10" s="53"/>
      <c r="I10" s="53"/>
      <c r="J10" s="53"/>
      <c r="L10" s="53"/>
      <c r="N10" s="67"/>
      <c r="O10" s="5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3"/>
      <c r="G11" s="53"/>
      <c r="H11" s="53"/>
      <c r="I11" s="53"/>
      <c r="K11" s="53"/>
      <c r="O11" s="5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9">
    <mergeCell ref="A2:O2"/>
    <mergeCell ref="A3:B3"/>
    <mergeCell ref="B4:H4"/>
    <mergeCell ref="I4:O4"/>
    <mergeCell ref="A4:A6"/>
    <mergeCell ref="B5:B6"/>
    <mergeCell ref="C5:C6"/>
    <mergeCell ref="D5:D6"/>
    <mergeCell ref="E5:E6"/>
    <mergeCell ref="F5:F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G7" sqref="G7:O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9.75390625" style="0" customWidth="1"/>
    <col min="6" max="6" width="10.625" style="0" customWidth="1"/>
    <col min="7" max="21" width="7.25390625" style="0" customWidth="1"/>
  </cols>
  <sheetData>
    <row r="1" spans="1:2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 t="s">
        <v>276</v>
      </c>
    </row>
    <row r="2" spans="1:21" ht="24.75" customHeight="1">
      <c r="A2" s="487" t="s">
        <v>277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</row>
    <row r="3" spans="1:21" ht="19.5" customHeight="1">
      <c r="A3" s="42" t="s">
        <v>2</v>
      </c>
      <c r="B3" s="42"/>
      <c r="C3" s="42"/>
      <c r="D3" s="42"/>
      <c r="E3" s="42"/>
      <c r="F3" s="42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581" t="s">
        <v>78</v>
      </c>
      <c r="U3" s="581"/>
    </row>
    <row r="4" spans="1:21" ht="27.75" customHeight="1">
      <c r="A4" s="489" t="s">
        <v>107</v>
      </c>
      <c r="B4" s="490"/>
      <c r="C4" s="491"/>
      <c r="D4" s="492" t="s">
        <v>126</v>
      </c>
      <c r="E4" s="492" t="s">
        <v>127</v>
      </c>
      <c r="F4" s="492" t="s">
        <v>99</v>
      </c>
      <c r="G4" s="486" t="s">
        <v>128</v>
      </c>
      <c r="H4" s="486" t="s">
        <v>129</v>
      </c>
      <c r="I4" s="486" t="s">
        <v>130</v>
      </c>
      <c r="J4" s="486" t="s">
        <v>131</v>
      </c>
      <c r="K4" s="486" t="s">
        <v>132</v>
      </c>
      <c r="L4" s="486" t="s">
        <v>133</v>
      </c>
      <c r="M4" s="486" t="s">
        <v>118</v>
      </c>
      <c r="N4" s="486" t="s">
        <v>134</v>
      </c>
      <c r="O4" s="486" t="s">
        <v>116</v>
      </c>
      <c r="P4" s="486" t="s">
        <v>120</v>
      </c>
      <c r="Q4" s="486" t="s">
        <v>119</v>
      </c>
      <c r="R4" s="486" t="s">
        <v>135</v>
      </c>
      <c r="S4" s="486" t="s">
        <v>136</v>
      </c>
      <c r="T4" s="486" t="s">
        <v>137</v>
      </c>
      <c r="U4" s="486" t="s">
        <v>123</v>
      </c>
    </row>
    <row r="5" spans="1:21" ht="13.5" customHeight="1">
      <c r="A5" s="492" t="s">
        <v>100</v>
      </c>
      <c r="B5" s="492" t="s">
        <v>101</v>
      </c>
      <c r="C5" s="492" t="s">
        <v>102</v>
      </c>
      <c r="D5" s="494"/>
      <c r="E5" s="494"/>
      <c r="F5" s="494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</row>
    <row r="6" spans="1:21" ht="18" customHeight="1">
      <c r="A6" s="493"/>
      <c r="B6" s="493"/>
      <c r="C6" s="493"/>
      <c r="D6" s="493"/>
      <c r="E6" s="493"/>
      <c r="F6" s="493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</row>
    <row r="7" spans="1:21" ht="22.5" customHeight="1">
      <c r="A7" s="44"/>
      <c r="B7" s="44"/>
      <c r="C7" s="45"/>
      <c r="D7" s="44" t="str">
        <f>'15一般-工资福利'!D8</f>
        <v>003001</v>
      </c>
      <c r="E7" s="44" t="s">
        <v>104</v>
      </c>
      <c r="F7" s="46">
        <f>F10+F11</f>
        <v>376.26</v>
      </c>
      <c r="G7" s="46">
        <f aca="true" t="shared" si="0" ref="G7:U7">G10+G11</f>
        <v>184.9</v>
      </c>
      <c r="H7" s="46">
        <f t="shared" si="0"/>
        <v>191.36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0</v>
      </c>
      <c r="P7" s="50">
        <f t="shared" si="0"/>
        <v>0</v>
      </c>
      <c r="Q7" s="50">
        <f t="shared" si="0"/>
        <v>0</v>
      </c>
      <c r="R7" s="50">
        <f t="shared" si="0"/>
        <v>0</v>
      </c>
      <c r="S7" s="50">
        <f t="shared" si="0"/>
        <v>0</v>
      </c>
      <c r="T7" s="50">
        <f t="shared" si="0"/>
        <v>0</v>
      </c>
      <c r="U7" s="50">
        <f t="shared" si="0"/>
        <v>0</v>
      </c>
    </row>
    <row r="8" spans="1:21" ht="22.5" customHeight="1">
      <c r="A8" s="44" t="str">
        <f>'15一般-工资福利'!A9</f>
        <v>201</v>
      </c>
      <c r="B8" s="44"/>
      <c r="C8" s="44"/>
      <c r="D8" s="44"/>
      <c r="E8" s="44" t="str">
        <f>'15一般-工资福利'!E9</f>
        <v>一般公共服务支出</v>
      </c>
      <c r="F8" s="46">
        <f>F9</f>
        <v>376.26</v>
      </c>
      <c r="G8" s="46">
        <f aca="true" t="shared" si="1" ref="G8:U8">G9</f>
        <v>184.9</v>
      </c>
      <c r="H8" s="46">
        <f t="shared" si="1"/>
        <v>191.36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50">
        <f t="shared" si="1"/>
        <v>0</v>
      </c>
      <c r="Q8" s="50">
        <f t="shared" si="1"/>
        <v>0</v>
      </c>
      <c r="R8" s="50">
        <f t="shared" si="1"/>
        <v>0</v>
      </c>
      <c r="S8" s="50">
        <f t="shared" si="1"/>
        <v>0</v>
      </c>
      <c r="T8" s="50">
        <f t="shared" si="1"/>
        <v>0</v>
      </c>
      <c r="U8" s="50">
        <f t="shared" si="1"/>
        <v>0</v>
      </c>
    </row>
    <row r="9" spans="1:21" ht="22.5" customHeight="1">
      <c r="A9" s="44" t="str">
        <f>'15一般-工资福利'!A10</f>
        <v>201</v>
      </c>
      <c r="B9" s="44">
        <f>'15一般-工资福利'!B10</f>
        <v>31</v>
      </c>
      <c r="C9" s="44"/>
      <c r="D9" s="44"/>
      <c r="E9" s="44" t="str">
        <f>'15一般-工资福利'!E10</f>
        <v>党委办公厅（室）及相关机构事务</v>
      </c>
      <c r="F9" s="46">
        <f>F10+F11</f>
        <v>376.26</v>
      </c>
      <c r="G9" s="46">
        <f aca="true" t="shared" si="2" ref="G9:U9">G10+G11</f>
        <v>184.9</v>
      </c>
      <c r="H9" s="46">
        <f t="shared" si="2"/>
        <v>191.36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 t="shared" si="2"/>
        <v>0</v>
      </c>
      <c r="P9" s="50">
        <f t="shared" si="2"/>
        <v>0</v>
      </c>
      <c r="Q9" s="50">
        <f t="shared" si="2"/>
        <v>0</v>
      </c>
      <c r="R9" s="50">
        <f t="shared" si="2"/>
        <v>0</v>
      </c>
      <c r="S9" s="50">
        <f t="shared" si="2"/>
        <v>0</v>
      </c>
      <c r="T9" s="50">
        <f t="shared" si="2"/>
        <v>0</v>
      </c>
      <c r="U9" s="50">
        <f t="shared" si="2"/>
        <v>0</v>
      </c>
    </row>
    <row r="10" spans="1:21" s="22" customFormat="1" ht="22.5" customHeight="1">
      <c r="A10" s="44" t="str">
        <f>'15一般-工资福利'!A11</f>
        <v>201</v>
      </c>
      <c r="B10" s="44" t="str">
        <f>'15一般-工资福利'!B11</f>
        <v>31</v>
      </c>
      <c r="C10" s="44" t="str">
        <f>'15一般-工资福利'!C11</f>
        <v>99</v>
      </c>
      <c r="D10" s="47">
        <f>'26经费拨款'!D11</f>
        <v>0</v>
      </c>
      <c r="E10" s="44" t="str">
        <f>'15一般-工资福利'!E11</f>
        <v>其他党委办公厅（室）及相关机构事务支出</v>
      </c>
      <c r="F10" s="48">
        <f>SUM(G10:U10)</f>
        <v>216.26</v>
      </c>
      <c r="G10" s="48">
        <f>'26经费拨款'!H11</f>
        <v>184.9</v>
      </c>
      <c r="H10" s="48">
        <f>'26经费拨款'!I11</f>
        <v>31.36</v>
      </c>
      <c r="I10" s="48"/>
      <c r="J10" s="48"/>
      <c r="K10" s="48"/>
      <c r="L10" s="48"/>
      <c r="M10" s="48"/>
      <c r="N10" s="48"/>
      <c r="O10" s="48">
        <f>'26经费拨款'!J11</f>
        <v>0</v>
      </c>
      <c r="P10" s="51"/>
      <c r="Q10" s="51"/>
      <c r="R10" s="51"/>
      <c r="S10" s="51"/>
      <c r="T10" s="51"/>
      <c r="U10" s="51"/>
    </row>
    <row r="11" spans="1:21" ht="22.5" customHeight="1">
      <c r="A11" s="47" t="str">
        <f>'26经费拨款'!A12</f>
        <v>201</v>
      </c>
      <c r="B11" s="47" t="str">
        <f>'26经费拨款'!B12</f>
        <v>31</v>
      </c>
      <c r="C11" s="47" t="str">
        <f>'26经费拨款'!C12</f>
        <v>05</v>
      </c>
      <c r="D11" s="47">
        <f>'26经费拨款'!D12</f>
        <v>0</v>
      </c>
      <c r="E11" s="47" t="str">
        <f>'26经费拨款'!E12</f>
        <v>专项业务</v>
      </c>
      <c r="F11" s="48">
        <f>SUM(G11:U11)</f>
        <v>160</v>
      </c>
      <c r="G11" s="49"/>
      <c r="H11" s="48">
        <f>'26经费拨款'!L12</f>
        <v>160</v>
      </c>
      <c r="I11" s="49">
        <f>'26经费拨款'!Q12</f>
        <v>0</v>
      </c>
      <c r="J11" s="49"/>
      <c r="K11" s="49"/>
      <c r="L11" s="49"/>
      <c r="M11" s="49"/>
      <c r="N11" s="49"/>
      <c r="O11" s="49"/>
      <c r="P11" s="52"/>
      <c r="Q11" s="52"/>
      <c r="R11" s="52"/>
      <c r="S11" s="52"/>
      <c r="T11" s="52"/>
      <c r="U11" s="5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H7" sqref="H7"/>
    </sheetView>
  </sheetViews>
  <sheetFormatPr defaultColWidth="6.875" defaultRowHeight="12.75" customHeight="1"/>
  <cols>
    <col min="1" max="1" width="8.75390625" style="24" customWidth="1"/>
    <col min="2" max="2" width="16.625" style="24" customWidth="1"/>
    <col min="3" max="3" width="9.50390625" style="24" customWidth="1"/>
    <col min="4" max="4" width="9.25390625" style="24" customWidth="1"/>
    <col min="5" max="5" width="10.625" style="24" customWidth="1"/>
    <col min="6" max="7" width="23.625" style="24" customWidth="1"/>
    <col min="8" max="8" width="23.50390625" style="24" customWidth="1"/>
    <col min="9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5"/>
      <c r="C1" s="25"/>
      <c r="D1" s="25"/>
      <c r="E1" s="26"/>
      <c r="F1" s="25"/>
      <c r="G1" s="25"/>
      <c r="H1" s="25"/>
      <c r="I1" s="25" t="s">
        <v>278</v>
      </c>
      <c r="J1" s="25"/>
    </row>
    <row r="2" spans="1:10" ht="18.75" customHeight="1">
      <c r="A2" s="615" t="s">
        <v>279</v>
      </c>
      <c r="B2" s="615"/>
      <c r="C2" s="615"/>
      <c r="D2" s="615"/>
      <c r="E2" s="615"/>
      <c r="F2" s="615"/>
      <c r="G2" s="615"/>
      <c r="H2" s="615"/>
      <c r="I2" s="615"/>
      <c r="J2" s="25"/>
    </row>
    <row r="3" spans="1:9" ht="18.75" customHeight="1">
      <c r="A3" s="27" t="s">
        <v>2</v>
      </c>
      <c r="I3" s="38" t="s">
        <v>78</v>
      </c>
    </row>
    <row r="4" spans="1:10" ht="32.25" customHeight="1">
      <c r="A4" s="619" t="s">
        <v>126</v>
      </c>
      <c r="B4" s="620" t="s">
        <v>80</v>
      </c>
      <c r="C4" s="616" t="s">
        <v>280</v>
      </c>
      <c r="D4" s="617"/>
      <c r="E4" s="618"/>
      <c r="F4" s="617" t="s">
        <v>281</v>
      </c>
      <c r="G4" s="616" t="s">
        <v>282</v>
      </c>
      <c r="H4" s="616" t="s">
        <v>283</v>
      </c>
      <c r="I4" s="617"/>
      <c r="J4" s="25"/>
    </row>
    <row r="5" spans="1:10" ht="24.75" customHeight="1">
      <c r="A5" s="619"/>
      <c r="B5" s="620"/>
      <c r="C5" s="28" t="s">
        <v>284</v>
      </c>
      <c r="D5" s="29" t="s">
        <v>109</v>
      </c>
      <c r="E5" s="30" t="s">
        <v>110</v>
      </c>
      <c r="F5" s="617"/>
      <c r="G5" s="616"/>
      <c r="H5" s="31" t="s">
        <v>285</v>
      </c>
      <c r="I5" s="39" t="s">
        <v>286</v>
      </c>
      <c r="J5" s="25"/>
    </row>
    <row r="6" spans="1:10" ht="24.75" customHeight="1">
      <c r="A6" s="32"/>
      <c r="B6" s="32"/>
      <c r="C6" s="33"/>
      <c r="D6" s="33"/>
      <c r="E6" s="33"/>
      <c r="F6" s="32"/>
      <c r="G6" s="32"/>
      <c r="H6" s="33"/>
      <c r="I6" s="32"/>
      <c r="J6" s="25"/>
    </row>
    <row r="7" spans="1:10" s="23" customFormat="1" ht="307.5" customHeight="1">
      <c r="A7" s="34" t="str">
        <f>'26经费拨款'!D8</f>
        <v>003001</v>
      </c>
      <c r="B7" s="34" t="str">
        <f>'26经费拨款'!E8</f>
        <v>中共岳阳县委政法委员会</v>
      </c>
      <c r="C7" s="35">
        <f>SUM(D7:E7)</f>
        <v>376.26</v>
      </c>
      <c r="D7" s="35">
        <f>'1部门收支总表'!F6</f>
        <v>216.26</v>
      </c>
      <c r="E7" s="35">
        <f>'1部门收支总表'!F10</f>
        <v>160</v>
      </c>
      <c r="F7" s="20" t="s">
        <v>287</v>
      </c>
      <c r="G7" s="20" t="s">
        <v>288</v>
      </c>
      <c r="H7" s="20" t="s">
        <v>289</v>
      </c>
      <c r="I7" s="40" t="s">
        <v>290</v>
      </c>
      <c r="J7" s="36"/>
    </row>
    <row r="8" spans="1:10" ht="49.5" customHeight="1">
      <c r="A8" s="36"/>
      <c r="B8" s="36"/>
      <c r="C8" s="36"/>
      <c r="D8" s="36"/>
      <c r="E8" s="37"/>
      <c r="F8" s="36"/>
      <c r="G8" s="36"/>
      <c r="H8" s="36"/>
      <c r="I8" s="36"/>
      <c r="J8" s="25"/>
    </row>
    <row r="9" spans="1:10" ht="18.75" customHeight="1">
      <c r="A9" s="25"/>
      <c r="B9" s="36"/>
      <c r="C9" s="36"/>
      <c r="D9" s="36"/>
      <c r="E9" s="26"/>
      <c r="F9" s="25"/>
      <c r="G9" s="25"/>
      <c r="H9" s="36"/>
      <c r="I9" s="36"/>
      <c r="J9" s="25"/>
    </row>
    <row r="10" spans="1:10" ht="18.75" customHeight="1">
      <c r="A10" s="25"/>
      <c r="B10" s="36"/>
      <c r="C10" s="36"/>
      <c r="D10" s="36"/>
      <c r="E10" s="37"/>
      <c r="F10" s="25"/>
      <c r="G10" s="25"/>
      <c r="H10" s="25"/>
      <c r="I10" s="25"/>
      <c r="J10" s="25"/>
    </row>
    <row r="11" spans="1:10" ht="18.75" customHeight="1">
      <c r="A11" s="25"/>
      <c r="B11" s="36"/>
      <c r="C11" s="25"/>
      <c r="D11" s="36"/>
      <c r="E11" s="26"/>
      <c r="F11" s="25"/>
      <c r="G11" s="25"/>
      <c r="H11" s="36"/>
      <c r="I11" s="36"/>
      <c r="J11" s="25"/>
    </row>
    <row r="12" spans="1:10" ht="18.75" customHeight="1">
      <c r="A12" s="25"/>
      <c r="B12" s="25"/>
      <c r="C12" s="36"/>
      <c r="D12" s="36"/>
      <c r="E12" s="26"/>
      <c r="F12" s="25"/>
      <c r="G12" s="25"/>
      <c r="H12" s="25"/>
      <c r="I12" s="25"/>
      <c r="J12" s="25"/>
    </row>
    <row r="13" spans="1:10" ht="18.75" customHeight="1">
      <c r="A13" s="25"/>
      <c r="B13" s="25"/>
      <c r="C13" s="36"/>
      <c r="D13" s="36"/>
      <c r="E13" s="37"/>
      <c r="F13" s="25"/>
      <c r="G13" s="36"/>
      <c r="H13" s="36"/>
      <c r="I13" s="25"/>
      <c r="J13" s="25"/>
    </row>
    <row r="14" spans="1:10" ht="18.75" customHeight="1">
      <c r="A14" s="25"/>
      <c r="B14" s="25"/>
      <c r="C14" s="25"/>
      <c r="D14" s="25"/>
      <c r="E14" s="26"/>
      <c r="F14" s="25"/>
      <c r="G14" s="25"/>
      <c r="H14" s="25"/>
      <c r="I14" s="25"/>
      <c r="J14" s="25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F10" sqref="F10:F11"/>
    </sheetView>
  </sheetViews>
  <sheetFormatPr defaultColWidth="6.875" defaultRowHeight="22.5" customHeight="1"/>
  <cols>
    <col min="1" max="1" width="4.50390625" style="403" customWidth="1"/>
    <col min="2" max="3" width="3.375" style="403" customWidth="1"/>
    <col min="4" max="4" width="8.00390625" style="403" customWidth="1"/>
    <col min="5" max="5" width="31.50390625" style="403" customWidth="1"/>
    <col min="6" max="6" width="12.50390625" style="403" customWidth="1"/>
    <col min="7" max="7" width="11.625" style="403" customWidth="1"/>
    <col min="8" max="16" width="10.50390625" style="403" customWidth="1"/>
    <col min="17" max="247" width="6.75390625" style="403" customWidth="1"/>
    <col min="248" max="16384" width="6.875" style="404" customWidth="1"/>
  </cols>
  <sheetData>
    <row r="1" spans="2:247" ht="22.5" customHeight="1"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P1" s="416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62" t="s">
        <v>96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2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290" t="s">
        <v>2</v>
      </c>
      <c r="B3" s="290"/>
      <c r="C3" s="290"/>
      <c r="D3" s="406"/>
      <c r="E3" s="407"/>
      <c r="F3" s="408"/>
      <c r="G3" s="409"/>
      <c r="H3" s="409"/>
      <c r="I3" s="409"/>
      <c r="J3" s="408"/>
      <c r="K3" s="408"/>
      <c r="L3" s="408"/>
      <c r="O3" s="463" t="s">
        <v>78</v>
      </c>
      <c r="P3" s="463"/>
      <c r="Q3" s="40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64" t="s">
        <v>97</v>
      </c>
      <c r="B4" s="464"/>
      <c r="C4" s="464"/>
      <c r="D4" s="466" t="s">
        <v>79</v>
      </c>
      <c r="E4" s="467" t="s">
        <v>98</v>
      </c>
      <c r="F4" s="468" t="s">
        <v>99</v>
      </c>
      <c r="G4" s="465" t="s">
        <v>82</v>
      </c>
      <c r="H4" s="465"/>
      <c r="I4" s="465"/>
      <c r="J4" s="466" t="s">
        <v>83</v>
      </c>
      <c r="K4" s="466" t="s">
        <v>84</v>
      </c>
      <c r="L4" s="466" t="s">
        <v>85</v>
      </c>
      <c r="M4" s="466" t="s">
        <v>86</v>
      </c>
      <c r="N4" s="466" t="s">
        <v>87</v>
      </c>
      <c r="O4" s="458" t="s">
        <v>88</v>
      </c>
      <c r="P4" s="46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38" t="s">
        <v>100</v>
      </c>
      <c r="B5" s="338" t="s">
        <v>101</v>
      </c>
      <c r="C5" s="338" t="s">
        <v>102</v>
      </c>
      <c r="D5" s="466"/>
      <c r="E5" s="467"/>
      <c r="F5" s="466"/>
      <c r="G5" s="338" t="s">
        <v>90</v>
      </c>
      <c r="H5" s="338" t="s">
        <v>91</v>
      </c>
      <c r="I5" s="338" t="s">
        <v>92</v>
      </c>
      <c r="J5" s="466"/>
      <c r="K5" s="466"/>
      <c r="L5" s="466"/>
      <c r="M5" s="466"/>
      <c r="N5" s="466"/>
      <c r="O5" s="459"/>
      <c r="P5" s="46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50"/>
      <c r="B6" s="350"/>
      <c r="C6" s="350"/>
      <c r="D6" s="350"/>
      <c r="E6" s="350"/>
      <c r="F6" s="350">
        <v>1</v>
      </c>
      <c r="G6" s="350">
        <v>2</v>
      </c>
      <c r="H6" s="350">
        <v>3</v>
      </c>
      <c r="I6" s="350">
        <v>4</v>
      </c>
      <c r="J6" s="350">
        <v>5</v>
      </c>
      <c r="K6" s="350">
        <v>6</v>
      </c>
      <c r="L6" s="350">
        <v>7</v>
      </c>
      <c r="M6" s="350">
        <v>8</v>
      </c>
      <c r="N6" s="350">
        <v>9</v>
      </c>
      <c r="O6" s="417">
        <v>10</v>
      </c>
      <c r="P6" s="418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7" ht="22.5" customHeight="1">
      <c r="A7" s="350" t="s">
        <v>81</v>
      </c>
      <c r="B7" s="350"/>
      <c r="C7" s="350"/>
      <c r="D7" s="339" t="s">
        <v>103</v>
      </c>
      <c r="E7" s="355" t="s">
        <v>104</v>
      </c>
      <c r="F7" s="410">
        <v>376.26</v>
      </c>
      <c r="G7" s="410">
        <v>376.26</v>
      </c>
      <c r="H7" s="410">
        <v>376.26</v>
      </c>
      <c r="I7" s="419">
        <f aca="true" t="shared" si="0" ref="I7:P8">I8</f>
        <v>0</v>
      </c>
      <c r="J7" s="419">
        <f t="shared" si="0"/>
        <v>0</v>
      </c>
      <c r="K7" s="419">
        <f t="shared" si="0"/>
        <v>0</v>
      </c>
      <c r="L7" s="419">
        <f t="shared" si="0"/>
        <v>0</v>
      </c>
      <c r="M7" s="419">
        <f t="shared" si="0"/>
        <v>0</v>
      </c>
      <c r="N7" s="419">
        <f t="shared" si="0"/>
        <v>0</v>
      </c>
      <c r="O7" s="419">
        <f t="shared" si="0"/>
        <v>0</v>
      </c>
      <c r="P7" s="419">
        <f t="shared" si="0"/>
        <v>0</v>
      </c>
      <c r="Q7" s="403"/>
    </row>
    <row r="8" spans="1:256" s="22" customFormat="1" ht="22.5" customHeight="1">
      <c r="A8" s="354" t="str">
        <f>'15一般-工资福利'!A9</f>
        <v>201</v>
      </c>
      <c r="B8" s="342"/>
      <c r="C8" s="354"/>
      <c r="D8" s="342"/>
      <c r="E8" s="411" t="str">
        <f>'15一般-工资福利'!E9</f>
        <v>一般公共服务支出</v>
      </c>
      <c r="F8" s="412">
        <v>376.26</v>
      </c>
      <c r="G8" s="412">
        <v>376.26</v>
      </c>
      <c r="H8" s="412">
        <v>376.26</v>
      </c>
      <c r="I8" s="420">
        <f t="shared" si="0"/>
        <v>0</v>
      </c>
      <c r="J8" s="420">
        <f t="shared" si="0"/>
        <v>0</v>
      </c>
      <c r="K8" s="420">
        <f t="shared" si="0"/>
        <v>0</v>
      </c>
      <c r="L8" s="420">
        <f t="shared" si="0"/>
        <v>0</v>
      </c>
      <c r="M8" s="420">
        <f t="shared" si="0"/>
        <v>0</v>
      </c>
      <c r="N8" s="420">
        <f t="shared" si="0"/>
        <v>0</v>
      </c>
      <c r="O8" s="420">
        <f t="shared" si="0"/>
        <v>0</v>
      </c>
      <c r="P8" s="420">
        <f t="shared" si="0"/>
        <v>0</v>
      </c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415"/>
      <c r="DF8" s="415"/>
      <c r="DG8" s="415"/>
      <c r="DH8" s="415"/>
      <c r="DI8" s="415"/>
      <c r="DJ8" s="415"/>
      <c r="DK8" s="415"/>
      <c r="DL8" s="415"/>
      <c r="DM8" s="415"/>
      <c r="DN8" s="415"/>
      <c r="DO8" s="415"/>
      <c r="DP8" s="415"/>
      <c r="DQ8" s="415"/>
      <c r="DR8" s="415"/>
      <c r="DS8" s="415"/>
      <c r="DT8" s="415"/>
      <c r="DU8" s="415"/>
      <c r="DV8" s="415"/>
      <c r="DW8" s="415"/>
      <c r="DX8" s="415"/>
      <c r="DY8" s="415"/>
      <c r="DZ8" s="415"/>
      <c r="EA8" s="415"/>
      <c r="EB8" s="415"/>
      <c r="EC8" s="415"/>
      <c r="ED8" s="415"/>
      <c r="EE8" s="415"/>
      <c r="EF8" s="415"/>
      <c r="EG8" s="415"/>
      <c r="EH8" s="415"/>
      <c r="EI8" s="415"/>
      <c r="EJ8" s="415"/>
      <c r="EK8" s="415"/>
      <c r="EL8" s="415"/>
      <c r="EM8" s="415"/>
      <c r="EN8" s="415"/>
      <c r="EO8" s="415"/>
      <c r="EP8" s="415"/>
      <c r="EQ8" s="415"/>
      <c r="ER8" s="415"/>
      <c r="ES8" s="415"/>
      <c r="ET8" s="415"/>
      <c r="EU8" s="415"/>
      <c r="EV8" s="415"/>
      <c r="EW8" s="415"/>
      <c r="EX8" s="415"/>
      <c r="EY8" s="415"/>
      <c r="EZ8" s="415"/>
      <c r="FA8" s="415"/>
      <c r="FB8" s="415"/>
      <c r="FC8" s="415"/>
      <c r="FD8" s="415"/>
      <c r="FE8" s="415"/>
      <c r="FF8" s="415"/>
      <c r="FG8" s="415"/>
      <c r="FH8" s="415"/>
      <c r="FI8" s="415"/>
      <c r="FJ8" s="415"/>
      <c r="FK8" s="415"/>
      <c r="FL8" s="415"/>
      <c r="FM8" s="415"/>
      <c r="FN8" s="415"/>
      <c r="FO8" s="415"/>
      <c r="FP8" s="415"/>
      <c r="FQ8" s="415"/>
      <c r="FR8" s="415"/>
      <c r="FS8" s="415"/>
      <c r="FT8" s="415"/>
      <c r="FU8" s="415"/>
      <c r="FV8" s="415"/>
      <c r="FW8" s="415"/>
      <c r="FX8" s="415"/>
      <c r="FY8" s="415"/>
      <c r="FZ8" s="415"/>
      <c r="GA8" s="415"/>
      <c r="GB8" s="415"/>
      <c r="GC8" s="415"/>
      <c r="GD8" s="415"/>
      <c r="GE8" s="415"/>
      <c r="GF8" s="415"/>
      <c r="GG8" s="415"/>
      <c r="GH8" s="415"/>
      <c r="GI8" s="415"/>
      <c r="GJ8" s="415"/>
      <c r="GK8" s="415"/>
      <c r="GL8" s="415"/>
      <c r="GM8" s="415"/>
      <c r="GN8" s="415"/>
      <c r="GO8" s="415"/>
      <c r="GP8" s="415"/>
      <c r="GQ8" s="415"/>
      <c r="GR8" s="415"/>
      <c r="GS8" s="415"/>
      <c r="GT8" s="415"/>
      <c r="GU8" s="415"/>
      <c r="GV8" s="415"/>
      <c r="GW8" s="415"/>
      <c r="GX8" s="415"/>
      <c r="GY8" s="415"/>
      <c r="GZ8" s="415"/>
      <c r="HA8" s="415"/>
      <c r="HB8" s="415"/>
      <c r="HC8" s="415"/>
      <c r="HD8" s="415"/>
      <c r="HE8" s="415"/>
      <c r="HF8" s="415"/>
      <c r="HG8" s="415"/>
      <c r="HH8" s="415"/>
      <c r="HI8" s="415"/>
      <c r="HJ8" s="415"/>
      <c r="HK8" s="415"/>
      <c r="HL8" s="415"/>
      <c r="HM8" s="415"/>
      <c r="HN8" s="415"/>
      <c r="HO8" s="415"/>
      <c r="HP8" s="415"/>
      <c r="HQ8" s="415"/>
      <c r="HR8" s="415"/>
      <c r="HS8" s="415"/>
      <c r="HT8" s="415"/>
      <c r="HU8" s="415"/>
      <c r="HV8" s="415"/>
      <c r="HW8" s="415"/>
      <c r="HX8" s="415"/>
      <c r="HY8" s="415"/>
      <c r="HZ8" s="415"/>
      <c r="IA8" s="415"/>
      <c r="IB8" s="415"/>
      <c r="IC8" s="415"/>
      <c r="ID8" s="415"/>
      <c r="IE8" s="415"/>
      <c r="IF8" s="415"/>
      <c r="IG8" s="415"/>
      <c r="IH8" s="415"/>
      <c r="II8" s="415"/>
      <c r="IJ8" s="415"/>
      <c r="IK8" s="415"/>
      <c r="IL8" s="415"/>
      <c r="IM8" s="415"/>
      <c r="IN8" s="402"/>
      <c r="IO8" s="402"/>
      <c r="IP8" s="402"/>
      <c r="IQ8" s="402"/>
      <c r="IR8" s="402"/>
      <c r="IS8" s="402"/>
      <c r="IT8" s="402"/>
      <c r="IU8" s="402"/>
      <c r="IV8" s="402"/>
    </row>
    <row r="9" spans="1:256" s="22" customFormat="1" ht="22.5" customHeight="1">
      <c r="A9" s="354" t="str">
        <f>'15一般-工资福利'!A10</f>
        <v>201</v>
      </c>
      <c r="B9" s="354">
        <f>'15一般-工资福利'!B10</f>
        <v>31</v>
      </c>
      <c r="C9" s="354"/>
      <c r="D9" s="342"/>
      <c r="E9" s="411" t="str">
        <f>'15一般-工资福利'!E10</f>
        <v>党委办公厅（室）及相关机构事务</v>
      </c>
      <c r="F9" s="412">
        <v>376.26</v>
      </c>
      <c r="G9" s="412">
        <v>376.26</v>
      </c>
      <c r="H9" s="412">
        <v>376.26</v>
      </c>
      <c r="I9" s="420">
        <f aca="true" t="shared" si="1" ref="I9:P9">I10+I11</f>
        <v>0</v>
      </c>
      <c r="J9" s="420">
        <f t="shared" si="1"/>
        <v>0</v>
      </c>
      <c r="K9" s="420">
        <f t="shared" si="1"/>
        <v>0</v>
      </c>
      <c r="L9" s="420">
        <f t="shared" si="1"/>
        <v>0</v>
      </c>
      <c r="M9" s="420">
        <f t="shared" si="1"/>
        <v>0</v>
      </c>
      <c r="N9" s="420">
        <f t="shared" si="1"/>
        <v>0</v>
      </c>
      <c r="O9" s="420">
        <f t="shared" si="1"/>
        <v>0</v>
      </c>
      <c r="P9" s="420">
        <f t="shared" si="1"/>
        <v>0</v>
      </c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Q9" s="415"/>
      <c r="CR9" s="415"/>
      <c r="CS9" s="415"/>
      <c r="CT9" s="415"/>
      <c r="CU9" s="415"/>
      <c r="CV9" s="415"/>
      <c r="CW9" s="415"/>
      <c r="CX9" s="415"/>
      <c r="CY9" s="415"/>
      <c r="CZ9" s="415"/>
      <c r="DA9" s="415"/>
      <c r="DB9" s="415"/>
      <c r="DC9" s="415"/>
      <c r="DD9" s="415"/>
      <c r="DE9" s="415"/>
      <c r="DF9" s="415"/>
      <c r="DG9" s="415"/>
      <c r="DH9" s="415"/>
      <c r="DI9" s="415"/>
      <c r="DJ9" s="415"/>
      <c r="DK9" s="415"/>
      <c r="DL9" s="415"/>
      <c r="DM9" s="415"/>
      <c r="DN9" s="415"/>
      <c r="DO9" s="415"/>
      <c r="DP9" s="415"/>
      <c r="DQ9" s="415"/>
      <c r="DR9" s="415"/>
      <c r="DS9" s="415"/>
      <c r="DT9" s="415"/>
      <c r="DU9" s="415"/>
      <c r="DV9" s="415"/>
      <c r="DW9" s="415"/>
      <c r="DX9" s="415"/>
      <c r="DY9" s="415"/>
      <c r="DZ9" s="415"/>
      <c r="EA9" s="415"/>
      <c r="EB9" s="415"/>
      <c r="EC9" s="415"/>
      <c r="ED9" s="415"/>
      <c r="EE9" s="415"/>
      <c r="EF9" s="415"/>
      <c r="EG9" s="415"/>
      <c r="EH9" s="415"/>
      <c r="EI9" s="415"/>
      <c r="EJ9" s="415"/>
      <c r="EK9" s="415"/>
      <c r="EL9" s="415"/>
      <c r="EM9" s="415"/>
      <c r="EN9" s="415"/>
      <c r="EO9" s="415"/>
      <c r="EP9" s="415"/>
      <c r="EQ9" s="415"/>
      <c r="ER9" s="415"/>
      <c r="ES9" s="415"/>
      <c r="ET9" s="415"/>
      <c r="EU9" s="415"/>
      <c r="EV9" s="415"/>
      <c r="EW9" s="415"/>
      <c r="EX9" s="415"/>
      <c r="EY9" s="415"/>
      <c r="EZ9" s="415"/>
      <c r="FA9" s="415"/>
      <c r="FB9" s="415"/>
      <c r="FC9" s="415"/>
      <c r="FD9" s="415"/>
      <c r="FE9" s="415"/>
      <c r="FF9" s="415"/>
      <c r="FG9" s="415"/>
      <c r="FH9" s="415"/>
      <c r="FI9" s="415"/>
      <c r="FJ9" s="415"/>
      <c r="FK9" s="415"/>
      <c r="FL9" s="415"/>
      <c r="FM9" s="415"/>
      <c r="FN9" s="415"/>
      <c r="FO9" s="415"/>
      <c r="FP9" s="415"/>
      <c r="FQ9" s="415"/>
      <c r="FR9" s="415"/>
      <c r="FS9" s="415"/>
      <c r="FT9" s="415"/>
      <c r="FU9" s="415"/>
      <c r="FV9" s="415"/>
      <c r="FW9" s="415"/>
      <c r="FX9" s="415"/>
      <c r="FY9" s="415"/>
      <c r="FZ9" s="415"/>
      <c r="GA9" s="415"/>
      <c r="GB9" s="415"/>
      <c r="GC9" s="415"/>
      <c r="GD9" s="415"/>
      <c r="GE9" s="415"/>
      <c r="GF9" s="415"/>
      <c r="GG9" s="415"/>
      <c r="GH9" s="415"/>
      <c r="GI9" s="415"/>
      <c r="GJ9" s="415"/>
      <c r="GK9" s="415"/>
      <c r="GL9" s="415"/>
      <c r="GM9" s="415"/>
      <c r="GN9" s="415"/>
      <c r="GO9" s="415"/>
      <c r="GP9" s="415"/>
      <c r="GQ9" s="415"/>
      <c r="GR9" s="415"/>
      <c r="GS9" s="415"/>
      <c r="GT9" s="415"/>
      <c r="GU9" s="415"/>
      <c r="GV9" s="415"/>
      <c r="GW9" s="415"/>
      <c r="GX9" s="415"/>
      <c r="GY9" s="415"/>
      <c r="GZ9" s="415"/>
      <c r="HA9" s="415"/>
      <c r="HB9" s="415"/>
      <c r="HC9" s="415"/>
      <c r="HD9" s="415"/>
      <c r="HE9" s="415"/>
      <c r="HF9" s="415"/>
      <c r="HG9" s="415"/>
      <c r="HH9" s="415"/>
      <c r="HI9" s="415"/>
      <c r="HJ9" s="415"/>
      <c r="HK9" s="415"/>
      <c r="HL9" s="415"/>
      <c r="HM9" s="415"/>
      <c r="HN9" s="415"/>
      <c r="HO9" s="415"/>
      <c r="HP9" s="415"/>
      <c r="HQ9" s="415"/>
      <c r="HR9" s="415"/>
      <c r="HS9" s="415"/>
      <c r="HT9" s="415"/>
      <c r="HU9" s="415"/>
      <c r="HV9" s="415"/>
      <c r="HW9" s="415"/>
      <c r="HX9" s="415"/>
      <c r="HY9" s="415"/>
      <c r="HZ9" s="415"/>
      <c r="IA9" s="415"/>
      <c r="IB9" s="415"/>
      <c r="IC9" s="415"/>
      <c r="ID9" s="415"/>
      <c r="IE9" s="415"/>
      <c r="IF9" s="415"/>
      <c r="IG9" s="415"/>
      <c r="IH9" s="415"/>
      <c r="II9" s="415"/>
      <c r="IJ9" s="415"/>
      <c r="IK9" s="415"/>
      <c r="IL9" s="415"/>
      <c r="IM9" s="415"/>
      <c r="IN9" s="402"/>
      <c r="IO9" s="402"/>
      <c r="IP9" s="402"/>
      <c r="IQ9" s="402"/>
      <c r="IR9" s="402"/>
      <c r="IS9" s="402"/>
      <c r="IT9" s="402"/>
      <c r="IU9" s="402"/>
      <c r="IV9" s="402"/>
    </row>
    <row r="10" spans="1:247" s="402" customFormat="1" ht="14.25">
      <c r="A10" s="354" t="str">
        <f>'15一般-工资福利'!A11</f>
        <v>201</v>
      </c>
      <c r="B10" s="354" t="str">
        <f>'15一般-工资福利'!B11</f>
        <v>31</v>
      </c>
      <c r="C10" s="354" t="str">
        <f>'15一般-工资福利'!C11</f>
        <v>99</v>
      </c>
      <c r="D10" s="342"/>
      <c r="E10" s="411" t="str">
        <f>'15一般-工资福利'!E11</f>
        <v>其他党委办公厅（室）及相关机构事务支出</v>
      </c>
      <c r="F10" s="413">
        <v>216.26</v>
      </c>
      <c r="G10" s="413">
        <v>216.26</v>
      </c>
      <c r="H10" s="413">
        <v>216.26</v>
      </c>
      <c r="I10" s="413">
        <f>'12财政拨款收支总表'!B8</f>
        <v>0</v>
      </c>
      <c r="J10" s="413"/>
      <c r="K10" s="413"/>
      <c r="L10" s="413"/>
      <c r="M10" s="413"/>
      <c r="N10" s="413"/>
      <c r="O10" s="413"/>
      <c r="P10" s="413"/>
      <c r="Q10" s="415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</row>
    <row r="11" spans="1:247" ht="22.5" customHeight="1">
      <c r="A11" s="343" t="str">
        <f>MID('21项目明细表'!A10,1,3)</f>
        <v>201</v>
      </c>
      <c r="B11" s="343" t="str">
        <f>MID('21项目明细表'!A10,4,2)</f>
        <v>31</v>
      </c>
      <c r="C11" s="343" t="str">
        <f>MID('21项目明细表'!A10,6,2)</f>
        <v>05</v>
      </c>
      <c r="D11" s="342"/>
      <c r="E11" s="414" t="str">
        <f>'21项目明细表'!B10</f>
        <v>专项业务</v>
      </c>
      <c r="F11" s="413">
        <v>160</v>
      </c>
      <c r="G11" s="413">
        <f>SUM(H11:I11)</f>
        <v>160</v>
      </c>
      <c r="H11" s="413">
        <f>'13一般预算支出'!F12</f>
        <v>160</v>
      </c>
      <c r="I11" s="421"/>
      <c r="J11" s="421"/>
      <c r="K11" s="421"/>
      <c r="L11" s="421"/>
      <c r="M11" s="421"/>
      <c r="N11" s="421"/>
      <c r="O11" s="421"/>
      <c r="P11" s="421"/>
      <c r="Q11" s="41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415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415"/>
      <c r="B13" s="415"/>
      <c r="C13" s="415"/>
      <c r="D13" s="415"/>
      <c r="E13" s="415"/>
      <c r="H13" s="415"/>
      <c r="I13" s="415"/>
      <c r="J13" s="415"/>
      <c r="K13" s="415"/>
      <c r="L13" s="415"/>
      <c r="M13" s="415"/>
      <c r="N13" s="415"/>
      <c r="O13" s="41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415"/>
      <c r="B14" s="415"/>
      <c r="C14" s="415"/>
      <c r="D14" s="415"/>
      <c r="E14" s="415"/>
      <c r="F14" s="415"/>
      <c r="H14" s="415"/>
      <c r="I14" s="415"/>
      <c r="J14" s="415"/>
      <c r="K14" s="415"/>
      <c r="L14" s="415"/>
      <c r="M14" s="415"/>
      <c r="N14" s="415"/>
      <c r="O14" s="41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415"/>
      <c r="C15" s="415"/>
      <c r="D15" s="415"/>
      <c r="E15" s="415"/>
      <c r="H15" s="415"/>
      <c r="I15" s="415"/>
      <c r="J15" s="415"/>
      <c r="K15" s="415"/>
      <c r="L15" s="415"/>
      <c r="M15" s="415"/>
      <c r="N15" s="415"/>
      <c r="O15" s="4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415"/>
      <c r="D16" s="415"/>
      <c r="E16" s="415"/>
      <c r="I16" s="415"/>
      <c r="L16" s="415"/>
      <c r="M16" s="415"/>
      <c r="N16" s="4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415"/>
      <c r="E17" s="415"/>
      <c r="M17" s="4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415"/>
      <c r="L18" s="41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K4:K5"/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tabSelected="1" workbookViewId="0" topLeftCell="A1">
      <selection activeCell="D7" sqref="D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291</v>
      </c>
      <c r="O1" s="3"/>
      <c r="P1"/>
      <c r="Q1"/>
      <c r="R1"/>
      <c r="S1"/>
    </row>
    <row r="2" spans="1:19" ht="18.75" customHeight="1">
      <c r="A2" s="622" t="s">
        <v>292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3"/>
      <c r="P2"/>
      <c r="Q2"/>
      <c r="R2"/>
      <c r="S2"/>
    </row>
    <row r="3" spans="1:19" ht="18.75" customHeight="1">
      <c r="A3" s="5" t="s">
        <v>2</v>
      </c>
      <c r="N3" s="19" t="s">
        <v>78</v>
      </c>
      <c r="P3"/>
      <c r="Q3"/>
      <c r="R3"/>
      <c r="S3"/>
    </row>
    <row r="4" spans="1:19" ht="32.25" customHeight="1">
      <c r="A4" s="621" t="s">
        <v>126</v>
      </c>
      <c r="B4" s="623" t="s">
        <v>80</v>
      </c>
      <c r="C4" s="625" t="s">
        <v>293</v>
      </c>
      <c r="D4" s="621" t="s">
        <v>294</v>
      </c>
      <c r="E4" s="621" t="s">
        <v>295</v>
      </c>
      <c r="F4" s="621"/>
      <c r="G4" s="621" t="s">
        <v>296</v>
      </c>
      <c r="H4" s="626" t="s">
        <v>297</v>
      </c>
      <c r="I4" s="621" t="s">
        <v>298</v>
      </c>
      <c r="J4" s="621" t="s">
        <v>299</v>
      </c>
      <c r="K4" s="621" t="s">
        <v>300</v>
      </c>
      <c r="L4" s="621" t="s">
        <v>301</v>
      </c>
      <c r="M4" s="621" t="s">
        <v>302</v>
      </c>
      <c r="N4" s="621" t="s">
        <v>303</v>
      </c>
      <c r="O4" s="3"/>
      <c r="P4"/>
      <c r="Q4"/>
      <c r="R4"/>
      <c r="S4"/>
    </row>
    <row r="5" spans="1:19" ht="24.75" customHeight="1">
      <c r="A5" s="621"/>
      <c r="B5" s="624"/>
      <c r="C5" s="625"/>
      <c r="D5" s="621"/>
      <c r="E5" s="6" t="s">
        <v>168</v>
      </c>
      <c r="F5" s="7" t="s">
        <v>304</v>
      </c>
      <c r="G5" s="621"/>
      <c r="H5" s="626"/>
      <c r="I5" s="621"/>
      <c r="J5" s="621"/>
      <c r="K5" s="621"/>
      <c r="L5" s="621"/>
      <c r="M5" s="621"/>
      <c r="N5" s="621"/>
      <c r="O5" s="3"/>
      <c r="P5"/>
      <c r="Q5"/>
      <c r="R5"/>
      <c r="S5"/>
    </row>
    <row r="6" spans="1:19" ht="9.75" customHeight="1" hidden="1">
      <c r="A6" s="8"/>
      <c r="B6" s="8"/>
      <c r="C6" s="8"/>
      <c r="D6" s="9"/>
      <c r="E6" s="10"/>
      <c r="F6" s="10"/>
      <c r="G6" s="9"/>
      <c r="H6" s="8"/>
      <c r="I6" s="8"/>
      <c r="J6" s="8"/>
      <c r="K6" s="9"/>
      <c r="L6" s="9"/>
      <c r="M6" s="9"/>
      <c r="N6" s="8"/>
      <c r="O6" s="3"/>
      <c r="P6"/>
      <c r="Q6"/>
      <c r="R6"/>
      <c r="S6"/>
    </row>
    <row r="7" spans="1:19" s="1" customFormat="1" ht="184.5" customHeight="1">
      <c r="A7" s="11" t="str">
        <f>'29整体绩效'!A7</f>
        <v>003001</v>
      </c>
      <c r="B7" s="11" t="str">
        <f>'29整体绩效'!B7</f>
        <v>中共岳阳县委政法委员会</v>
      </c>
      <c r="C7" s="11" t="str">
        <f>'21项目明细表'!C10</f>
        <v>综治民调及平安创建等项目</v>
      </c>
      <c r="D7" s="12" t="s">
        <v>305</v>
      </c>
      <c r="E7" s="13">
        <f>F7</f>
        <v>160</v>
      </c>
      <c r="F7" s="14">
        <f>'21项目明细表'!E10</f>
        <v>160</v>
      </c>
      <c r="G7" s="15" t="s">
        <v>306</v>
      </c>
      <c r="H7" s="16"/>
      <c r="I7" s="16"/>
      <c r="J7" s="16"/>
      <c r="K7" s="20" t="s">
        <v>307</v>
      </c>
      <c r="L7" s="20" t="s">
        <v>307</v>
      </c>
      <c r="M7" s="21"/>
      <c r="N7" s="21"/>
      <c r="O7" s="17"/>
      <c r="P7" s="22"/>
      <c r="Q7" s="22"/>
      <c r="R7" s="22"/>
      <c r="S7" s="22"/>
    </row>
    <row r="8" spans="1:19" ht="45" customHeight="1">
      <c r="A8" s="17"/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3"/>
      <c r="P8"/>
      <c r="Q8"/>
      <c r="R8"/>
      <c r="S8"/>
    </row>
    <row r="9" spans="1:19" ht="18.75" customHeight="1">
      <c r="A9" s="3"/>
      <c r="B9" s="3"/>
      <c r="C9" s="17"/>
      <c r="D9" s="17"/>
      <c r="E9" s="17"/>
      <c r="F9" s="17"/>
      <c r="G9" s="18"/>
      <c r="H9" s="17"/>
      <c r="I9" s="17"/>
      <c r="J9" s="17"/>
      <c r="K9" s="17"/>
      <c r="L9" s="17"/>
      <c r="M9" s="17"/>
      <c r="N9" s="17"/>
      <c r="O9" s="3"/>
      <c r="P9"/>
      <c r="Q9"/>
      <c r="R9"/>
      <c r="S9"/>
    </row>
    <row r="10" spans="1:19" ht="18.75" customHeight="1">
      <c r="A10" s="3"/>
      <c r="B10" s="3"/>
      <c r="C10" s="17"/>
      <c r="D10" s="17"/>
      <c r="E10" s="17"/>
      <c r="F10" s="17"/>
      <c r="G10" s="18"/>
      <c r="H10" s="3"/>
      <c r="I10" s="3"/>
      <c r="J10" s="3"/>
      <c r="K10" s="17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7"/>
      <c r="D11" s="17"/>
      <c r="E11" s="17"/>
      <c r="F11" s="17"/>
      <c r="G11" s="18"/>
      <c r="H11" s="3"/>
      <c r="I11" s="3"/>
      <c r="J11" s="3"/>
      <c r="K11" s="17"/>
      <c r="L11" s="3"/>
      <c r="M11" s="3"/>
      <c r="N11" s="17"/>
      <c r="O11" s="3"/>
      <c r="P11"/>
      <c r="Q11"/>
      <c r="R11"/>
      <c r="S11"/>
    </row>
    <row r="12" spans="1:19" ht="18.75" customHeight="1">
      <c r="A12" s="3"/>
      <c r="B12" s="3"/>
      <c r="C12" s="3"/>
      <c r="D12" s="17"/>
      <c r="E12" s="17"/>
      <c r="F12" s="17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8"/>
      <c r="H13" s="3"/>
      <c r="I13" s="3"/>
      <c r="J13" s="3"/>
      <c r="K13" s="3"/>
      <c r="L13" s="3"/>
      <c r="M13" s="17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I4:I5"/>
    <mergeCell ref="J4:J5"/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L8" sqref="L8"/>
    </sheetView>
  </sheetViews>
  <sheetFormatPr defaultColWidth="6.875" defaultRowHeight="18.75" customHeight="1"/>
  <cols>
    <col min="1" max="1" width="4.50390625" style="373" customWidth="1"/>
    <col min="2" max="2" width="3.50390625" style="373" customWidth="1"/>
    <col min="3" max="3" width="5.50390625" style="373" customWidth="1"/>
    <col min="4" max="4" width="7.125" style="373" customWidth="1"/>
    <col min="5" max="5" width="25.625" style="374" customWidth="1"/>
    <col min="6" max="6" width="9.75390625" style="375" customWidth="1"/>
    <col min="7" max="10" width="8.50390625" style="375" customWidth="1"/>
    <col min="11" max="12" width="8.625" style="375" customWidth="1"/>
    <col min="13" max="17" width="8.00390625" style="375" customWidth="1"/>
    <col min="18" max="18" width="8.00390625" style="376" customWidth="1"/>
    <col min="19" max="21" width="8.00390625" style="377" customWidth="1"/>
    <col min="22" max="16384" width="6.875" style="376" customWidth="1"/>
  </cols>
  <sheetData>
    <row r="1" spans="1:21" ht="24.75" customHeight="1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S1" s="396"/>
      <c r="T1" s="396"/>
      <c r="U1" s="344" t="s">
        <v>105</v>
      </c>
    </row>
    <row r="2" spans="1:21" ht="24.75" customHeight="1">
      <c r="A2" s="479" t="s">
        <v>106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s="371" customFormat="1" ht="24.75" customHeight="1">
      <c r="A3" s="480" t="s">
        <v>2</v>
      </c>
      <c r="B3" s="480"/>
      <c r="C3" s="480"/>
      <c r="D3" s="480"/>
      <c r="E3" s="480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92"/>
      <c r="Q3" s="392"/>
      <c r="S3" s="397"/>
      <c r="T3" s="481" t="s">
        <v>78</v>
      </c>
      <c r="U3" s="481"/>
    </row>
    <row r="4" spans="1:21" s="371" customFormat="1" ht="21.75" customHeight="1">
      <c r="A4" s="378" t="s">
        <v>107</v>
      </c>
      <c r="B4" s="378"/>
      <c r="C4" s="379"/>
      <c r="D4" s="478" t="s">
        <v>79</v>
      </c>
      <c r="E4" s="484" t="s">
        <v>98</v>
      </c>
      <c r="F4" s="476" t="s">
        <v>108</v>
      </c>
      <c r="G4" s="380" t="s">
        <v>109</v>
      </c>
      <c r="H4" s="378"/>
      <c r="I4" s="378"/>
      <c r="J4" s="379"/>
      <c r="K4" s="482" t="s">
        <v>110</v>
      </c>
      <c r="L4" s="482"/>
      <c r="M4" s="482"/>
      <c r="N4" s="482"/>
      <c r="O4" s="482"/>
      <c r="P4" s="482"/>
      <c r="Q4" s="482"/>
      <c r="R4" s="482"/>
      <c r="S4" s="469" t="s">
        <v>111</v>
      </c>
      <c r="T4" s="472" t="s">
        <v>112</v>
      </c>
      <c r="U4" s="472" t="s">
        <v>113</v>
      </c>
    </row>
    <row r="5" spans="1:21" s="371" customFormat="1" ht="21.75" customHeight="1">
      <c r="A5" s="483" t="s">
        <v>100</v>
      </c>
      <c r="B5" s="478" t="s">
        <v>101</v>
      </c>
      <c r="C5" s="478" t="s">
        <v>102</v>
      </c>
      <c r="D5" s="478"/>
      <c r="E5" s="484"/>
      <c r="F5" s="476"/>
      <c r="G5" s="478" t="s">
        <v>81</v>
      </c>
      <c r="H5" s="478" t="s">
        <v>114</v>
      </c>
      <c r="I5" s="478" t="s">
        <v>115</v>
      </c>
      <c r="J5" s="476" t="s">
        <v>116</v>
      </c>
      <c r="K5" s="475" t="s">
        <v>81</v>
      </c>
      <c r="L5" s="473" t="s">
        <v>117</v>
      </c>
      <c r="M5" s="473" t="s">
        <v>118</v>
      </c>
      <c r="N5" s="475" t="s">
        <v>119</v>
      </c>
      <c r="O5" s="477" t="s">
        <v>120</v>
      </c>
      <c r="P5" s="477" t="s">
        <v>121</v>
      </c>
      <c r="Q5" s="477" t="s">
        <v>122</v>
      </c>
      <c r="R5" s="477" t="s">
        <v>123</v>
      </c>
      <c r="S5" s="470"/>
      <c r="T5" s="471"/>
      <c r="U5" s="471"/>
    </row>
    <row r="6" spans="1:21" ht="29.25" customHeight="1">
      <c r="A6" s="483"/>
      <c r="B6" s="478"/>
      <c r="C6" s="478"/>
      <c r="D6" s="478"/>
      <c r="E6" s="485"/>
      <c r="F6" s="381" t="s">
        <v>99</v>
      </c>
      <c r="G6" s="478"/>
      <c r="H6" s="478"/>
      <c r="I6" s="478"/>
      <c r="J6" s="476"/>
      <c r="K6" s="476"/>
      <c r="L6" s="474"/>
      <c r="M6" s="474"/>
      <c r="N6" s="476"/>
      <c r="O6" s="475"/>
      <c r="P6" s="475"/>
      <c r="Q6" s="475"/>
      <c r="R6" s="475"/>
      <c r="S6" s="471"/>
      <c r="T6" s="471"/>
      <c r="U6" s="471"/>
    </row>
    <row r="7" spans="1:21" ht="22.5" customHeight="1">
      <c r="A7" s="382"/>
      <c r="B7" s="382"/>
      <c r="C7" s="382"/>
      <c r="D7" s="382"/>
      <c r="E7" s="382"/>
      <c r="F7" s="383">
        <v>1</v>
      </c>
      <c r="G7" s="382">
        <v>2</v>
      </c>
      <c r="H7" s="382">
        <v>3</v>
      </c>
      <c r="I7" s="382">
        <v>4</v>
      </c>
      <c r="J7" s="382">
        <v>5</v>
      </c>
      <c r="K7" s="382">
        <v>6</v>
      </c>
      <c r="L7" s="382">
        <v>7</v>
      </c>
      <c r="M7" s="382">
        <v>8</v>
      </c>
      <c r="N7" s="382">
        <v>9</v>
      </c>
      <c r="O7" s="382">
        <v>10</v>
      </c>
      <c r="P7" s="382">
        <v>11</v>
      </c>
      <c r="Q7" s="382">
        <v>12</v>
      </c>
      <c r="R7" s="382">
        <v>13</v>
      </c>
      <c r="S7" s="383">
        <v>14</v>
      </c>
      <c r="T7" s="383">
        <v>15</v>
      </c>
      <c r="U7" s="383">
        <v>16</v>
      </c>
    </row>
    <row r="8" spans="1:21" ht="22.5" customHeight="1">
      <c r="A8" s="350" t="s">
        <v>81</v>
      </c>
      <c r="B8" s="350"/>
      <c r="C8" s="350"/>
      <c r="D8" s="339" t="s">
        <v>93</v>
      </c>
      <c r="E8" s="355" t="s">
        <v>104</v>
      </c>
      <c r="F8" s="367">
        <v>376.26</v>
      </c>
      <c r="G8" s="367">
        <v>216.26</v>
      </c>
      <c r="H8" s="367">
        <v>184.9</v>
      </c>
      <c r="I8" s="367">
        <v>31.36</v>
      </c>
      <c r="J8" s="367"/>
      <c r="K8" s="367">
        <f aca="true" t="shared" si="0" ref="K8:U9">K9</f>
        <v>160</v>
      </c>
      <c r="L8" s="367">
        <f t="shared" si="0"/>
        <v>160</v>
      </c>
      <c r="M8" s="393">
        <f t="shared" si="0"/>
        <v>0</v>
      </c>
      <c r="N8" s="393">
        <f t="shared" si="0"/>
        <v>0</v>
      </c>
      <c r="O8" s="393">
        <f t="shared" si="0"/>
        <v>0</v>
      </c>
      <c r="P8" s="393">
        <f t="shared" si="0"/>
        <v>0</v>
      </c>
      <c r="Q8" s="393">
        <f t="shared" si="0"/>
        <v>0</v>
      </c>
      <c r="R8" s="393">
        <f t="shared" si="0"/>
        <v>0</v>
      </c>
      <c r="S8" s="393">
        <f t="shared" si="0"/>
        <v>0</v>
      </c>
      <c r="T8" s="393">
        <f t="shared" si="0"/>
        <v>0</v>
      </c>
      <c r="U8" s="393">
        <f t="shared" si="0"/>
        <v>0</v>
      </c>
    </row>
    <row r="9" spans="1:21" ht="22.5" customHeight="1">
      <c r="A9" s="355" t="str">
        <f>'15一般-工资福利'!A9</f>
        <v>201</v>
      </c>
      <c r="B9" s="342"/>
      <c r="C9" s="343"/>
      <c r="D9" s="343"/>
      <c r="E9" s="384" t="str">
        <f>'15一般-工资福利'!E9</f>
        <v>一般公共服务支出</v>
      </c>
      <c r="F9" s="367">
        <v>216.26</v>
      </c>
      <c r="G9" s="367">
        <v>216.26</v>
      </c>
      <c r="H9" s="367">
        <v>184.9</v>
      </c>
      <c r="I9" s="367">
        <v>31.36</v>
      </c>
      <c r="J9" s="367"/>
      <c r="K9" s="367">
        <f t="shared" si="0"/>
        <v>160</v>
      </c>
      <c r="L9" s="367">
        <f t="shared" si="0"/>
        <v>160</v>
      </c>
      <c r="M9" s="393">
        <f t="shared" si="0"/>
        <v>0</v>
      </c>
      <c r="N9" s="393">
        <f t="shared" si="0"/>
        <v>0</v>
      </c>
      <c r="O9" s="393">
        <f t="shared" si="0"/>
        <v>0</v>
      </c>
      <c r="P9" s="393">
        <f t="shared" si="0"/>
        <v>0</v>
      </c>
      <c r="Q9" s="393">
        <f t="shared" si="0"/>
        <v>0</v>
      </c>
      <c r="R9" s="393">
        <f t="shared" si="0"/>
        <v>0</v>
      </c>
      <c r="S9" s="393">
        <f t="shared" si="0"/>
        <v>0</v>
      </c>
      <c r="T9" s="393">
        <f t="shared" si="0"/>
        <v>0</v>
      </c>
      <c r="U9" s="393">
        <f t="shared" si="0"/>
        <v>0</v>
      </c>
    </row>
    <row r="10" spans="1:21" ht="22.5" customHeight="1">
      <c r="A10" s="355" t="str">
        <f>'15一般-工资福利'!A10</f>
        <v>201</v>
      </c>
      <c r="B10" s="355">
        <f>'15一般-工资福利'!B10</f>
        <v>31</v>
      </c>
      <c r="C10" s="343"/>
      <c r="D10" s="343"/>
      <c r="E10" s="384" t="str">
        <f>'15一般-工资福利'!E10</f>
        <v>党委办公厅（室）及相关机构事务</v>
      </c>
      <c r="F10" s="367">
        <v>216.26</v>
      </c>
      <c r="G10" s="367">
        <v>216.26</v>
      </c>
      <c r="H10" s="367">
        <v>184.9</v>
      </c>
      <c r="I10" s="367">
        <v>31.36</v>
      </c>
      <c r="J10" s="367"/>
      <c r="K10" s="367">
        <f aca="true" t="shared" si="1" ref="K10:U10">K11+K12</f>
        <v>160</v>
      </c>
      <c r="L10" s="367">
        <f t="shared" si="1"/>
        <v>160</v>
      </c>
      <c r="M10" s="393">
        <f t="shared" si="1"/>
        <v>0</v>
      </c>
      <c r="N10" s="393">
        <f t="shared" si="1"/>
        <v>0</v>
      </c>
      <c r="O10" s="393">
        <f t="shared" si="1"/>
        <v>0</v>
      </c>
      <c r="P10" s="393">
        <f t="shared" si="1"/>
        <v>0</v>
      </c>
      <c r="Q10" s="393">
        <f t="shared" si="1"/>
        <v>0</v>
      </c>
      <c r="R10" s="393">
        <f t="shared" si="1"/>
        <v>0</v>
      </c>
      <c r="S10" s="393">
        <f t="shared" si="1"/>
        <v>0</v>
      </c>
      <c r="T10" s="393">
        <f t="shared" si="1"/>
        <v>0</v>
      </c>
      <c r="U10" s="393">
        <f t="shared" si="1"/>
        <v>0</v>
      </c>
    </row>
    <row r="11" spans="1:21" s="372" customFormat="1" ht="22.5" customHeight="1">
      <c r="A11" s="355" t="str">
        <f>'15一般-工资福利'!A11</f>
        <v>201</v>
      </c>
      <c r="B11" s="355" t="str">
        <f>'15一般-工资福利'!B11</f>
        <v>31</v>
      </c>
      <c r="C11" s="355" t="str">
        <f>'15一般-工资福利'!C11</f>
        <v>99</v>
      </c>
      <c r="D11" s="385"/>
      <c r="E11" s="384" t="str">
        <f>'15一般-工资福利'!E11</f>
        <v>其他党委办公厅（室）及相关机构事务支出</v>
      </c>
      <c r="F11" s="386">
        <v>216.26</v>
      </c>
      <c r="G11" s="367">
        <v>216.26</v>
      </c>
      <c r="H11" s="367">
        <v>184.9</v>
      </c>
      <c r="I11" s="367">
        <v>31.36</v>
      </c>
      <c r="J11" s="367"/>
      <c r="K11" s="386">
        <f>'13一般预算支出'!K11</f>
        <v>0</v>
      </c>
      <c r="L11" s="386">
        <f>'13一般预算支出'!L11</f>
        <v>0</v>
      </c>
      <c r="M11" s="394">
        <f>'13一般预算支出'!M11</f>
        <v>0</v>
      </c>
      <c r="N11" s="394">
        <f>'13一般预算支出'!N11</f>
        <v>0</v>
      </c>
      <c r="O11" s="394">
        <f>'13一般预算支出'!O11</f>
        <v>0</v>
      </c>
      <c r="P11" s="394">
        <f>'13一般预算支出'!P11</f>
        <v>0</v>
      </c>
      <c r="Q11" s="394">
        <f>'13一般预算支出'!Q11</f>
        <v>0</v>
      </c>
      <c r="R11" s="394">
        <f>'13一般预算支出'!R11</f>
        <v>0</v>
      </c>
      <c r="S11" s="394">
        <f>'13一般预算支出'!S11</f>
        <v>0</v>
      </c>
      <c r="T11" s="394">
        <f>'13一般预算支出'!T11</f>
        <v>0</v>
      </c>
      <c r="U11" s="398">
        <f>'13一般预算支出'!S11</f>
        <v>0</v>
      </c>
    </row>
    <row r="12" spans="1:21" ht="22.5" customHeight="1">
      <c r="A12" s="343" t="str">
        <f>MID('21项目明细表'!A10,1,3)</f>
        <v>201</v>
      </c>
      <c r="B12" s="343" t="str">
        <f>MID('21项目明细表'!A10,4,2)</f>
        <v>31</v>
      </c>
      <c r="C12" s="343" t="str">
        <f>MID('21项目明细表'!A10,6,2)</f>
        <v>05</v>
      </c>
      <c r="D12" s="342"/>
      <c r="E12" s="387" t="str">
        <f>'21项目明细表'!B10</f>
        <v>专项业务</v>
      </c>
      <c r="F12" s="388">
        <f>K12</f>
        <v>160</v>
      </c>
      <c r="G12" s="388"/>
      <c r="H12" s="388"/>
      <c r="I12" s="388"/>
      <c r="J12" s="388"/>
      <c r="K12" s="388">
        <f>SUM(L12:R12)</f>
        <v>160</v>
      </c>
      <c r="L12" s="388">
        <f>'13一般预算支出'!L12</f>
        <v>160</v>
      </c>
      <c r="M12" s="395">
        <f>'13一般预算支出'!M12</f>
        <v>0</v>
      </c>
      <c r="N12" s="395">
        <f>'13一般预算支出'!N12</f>
        <v>0</v>
      </c>
      <c r="O12" s="395">
        <f>'13一般预算支出'!O12</f>
        <v>0</v>
      </c>
      <c r="P12" s="395">
        <f>'13一般预算支出'!P12</f>
        <v>0</v>
      </c>
      <c r="Q12" s="395">
        <f>'13一般预算支出'!Q12</f>
        <v>0</v>
      </c>
      <c r="R12" s="395">
        <f>'13一般预算支出'!R12</f>
        <v>0</v>
      </c>
      <c r="S12" s="395"/>
      <c r="T12" s="395"/>
      <c r="U12" s="399">
        <f>'13一般预算支出'!U12</f>
        <v>0</v>
      </c>
    </row>
    <row r="13" spans="1:21" ht="18.75" customHeight="1">
      <c r="A13" s="389"/>
      <c r="B13" s="389"/>
      <c r="C13" s="389"/>
      <c r="D13" s="389"/>
      <c r="E13" s="390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400"/>
      <c r="S13" s="401"/>
      <c r="T13" s="401"/>
      <c r="U13" s="401"/>
    </row>
    <row r="14" spans="1:21" ht="18.75" customHeight="1">
      <c r="A14" s="389"/>
      <c r="B14" s="389"/>
      <c r="C14" s="389"/>
      <c r="D14" s="389"/>
      <c r="E14" s="390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400"/>
      <c r="S14" s="401"/>
      <c r="T14" s="401"/>
      <c r="U14" s="401"/>
    </row>
    <row r="15" spans="4:21" ht="18.75" customHeight="1">
      <c r="D15" s="389"/>
      <c r="E15" s="390"/>
      <c r="F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400"/>
      <c r="S15" s="401"/>
      <c r="T15" s="401"/>
      <c r="U15" s="401"/>
    </row>
    <row r="16" spans="4:20" ht="18.75" customHeight="1">
      <c r="D16" s="389"/>
      <c r="E16" s="390"/>
      <c r="F16" s="391"/>
      <c r="J16" s="391"/>
      <c r="K16" s="391"/>
      <c r="L16" s="391"/>
      <c r="M16" s="391"/>
      <c r="N16" s="391"/>
      <c r="O16" s="391"/>
      <c r="P16" s="391"/>
      <c r="Q16" s="391"/>
      <c r="R16" s="400"/>
      <c r="S16" s="401"/>
      <c r="T16" s="401"/>
    </row>
    <row r="17" spans="4:20" ht="18.75" customHeight="1">
      <c r="D17" s="389"/>
      <c r="F17" s="391"/>
      <c r="J17" s="391"/>
      <c r="L17" s="391"/>
      <c r="M17" s="391"/>
      <c r="N17" s="391"/>
      <c r="O17" s="391"/>
      <c r="P17" s="391"/>
      <c r="Q17" s="391"/>
      <c r="R17" s="400"/>
      <c r="S17" s="401"/>
      <c r="T17" s="401"/>
    </row>
    <row r="18" spans="6:19" ht="18.75" customHeight="1">
      <c r="F18" s="391"/>
      <c r="O18" s="391"/>
      <c r="P18" s="391"/>
      <c r="Q18" s="391"/>
      <c r="S18" s="401"/>
    </row>
    <row r="19" spans="6:17" ht="18.75" customHeight="1">
      <c r="F19" s="391"/>
      <c r="O19" s="391"/>
      <c r="P19" s="391"/>
      <c r="Q19" s="391"/>
    </row>
    <row r="20" spans="1:22" ht="18.75" customHeight="1">
      <c r="A20"/>
      <c r="B20"/>
      <c r="C20"/>
      <c r="D20"/>
      <c r="E20"/>
      <c r="F20"/>
      <c r="O20" s="391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391"/>
      <c r="P21"/>
      <c r="Q21"/>
      <c r="R21"/>
      <c r="S21"/>
      <c r="T21"/>
      <c r="U21"/>
      <c r="V21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J17" sqref="J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0.50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44" t="s">
        <v>124</v>
      </c>
    </row>
    <row r="2" spans="1:21" ht="24.75" customHeight="1">
      <c r="A2" s="487" t="s">
        <v>125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</row>
    <row r="3" spans="1:21" ht="19.5" customHeight="1">
      <c r="A3" s="42" t="s">
        <v>2</v>
      </c>
      <c r="B3" s="42"/>
      <c r="C3" s="42"/>
      <c r="D3" s="42"/>
      <c r="E3" s="42"/>
      <c r="F3" s="366"/>
      <c r="G3" s="36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88" t="s">
        <v>78</v>
      </c>
      <c r="U3" s="488"/>
    </row>
    <row r="4" spans="1:21" ht="27.75" customHeight="1">
      <c r="A4" s="489" t="s">
        <v>107</v>
      </c>
      <c r="B4" s="490"/>
      <c r="C4" s="491"/>
      <c r="D4" s="492" t="s">
        <v>126</v>
      </c>
      <c r="E4" s="492" t="s">
        <v>127</v>
      </c>
      <c r="F4" s="492" t="s">
        <v>99</v>
      </c>
      <c r="G4" s="486" t="s">
        <v>128</v>
      </c>
      <c r="H4" s="486" t="s">
        <v>129</v>
      </c>
      <c r="I4" s="486" t="s">
        <v>130</v>
      </c>
      <c r="J4" s="486" t="s">
        <v>131</v>
      </c>
      <c r="K4" s="486" t="s">
        <v>132</v>
      </c>
      <c r="L4" s="486" t="s">
        <v>133</v>
      </c>
      <c r="M4" s="486" t="s">
        <v>118</v>
      </c>
      <c r="N4" s="486" t="s">
        <v>134</v>
      </c>
      <c r="O4" s="486" t="s">
        <v>116</v>
      </c>
      <c r="P4" s="486" t="s">
        <v>120</v>
      </c>
      <c r="Q4" s="486" t="s">
        <v>119</v>
      </c>
      <c r="R4" s="486" t="s">
        <v>135</v>
      </c>
      <c r="S4" s="486" t="s">
        <v>136</v>
      </c>
      <c r="T4" s="486" t="s">
        <v>137</v>
      </c>
      <c r="U4" s="486" t="s">
        <v>123</v>
      </c>
    </row>
    <row r="5" spans="1:21" ht="13.5" customHeight="1">
      <c r="A5" s="492" t="s">
        <v>100</v>
      </c>
      <c r="B5" s="492" t="s">
        <v>101</v>
      </c>
      <c r="C5" s="492" t="s">
        <v>102</v>
      </c>
      <c r="D5" s="494"/>
      <c r="E5" s="494"/>
      <c r="F5" s="494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</row>
    <row r="6" spans="1:21" ht="18" customHeight="1">
      <c r="A6" s="493"/>
      <c r="B6" s="493"/>
      <c r="C6" s="493"/>
      <c r="D6" s="493"/>
      <c r="E6" s="493"/>
      <c r="F6" s="493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</row>
    <row r="7" spans="1:21" ht="22.5" customHeight="1">
      <c r="A7" s="338" t="s">
        <v>81</v>
      </c>
      <c r="B7" s="338"/>
      <c r="C7" s="338"/>
      <c r="D7" s="339" t="s">
        <v>93</v>
      </c>
      <c r="E7" s="340" t="s">
        <v>104</v>
      </c>
      <c r="F7" s="46">
        <f>F8</f>
        <v>376.26</v>
      </c>
      <c r="G7" s="367">
        <v>184.9</v>
      </c>
      <c r="H7" s="368">
        <v>191.36</v>
      </c>
      <c r="I7" s="46">
        <f aca="true" t="shared" si="0" ref="I7:U9">I8</f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/>
      <c r="P7" s="50">
        <f t="shared" si="0"/>
        <v>0</v>
      </c>
      <c r="Q7" s="50">
        <f t="shared" si="0"/>
        <v>0</v>
      </c>
      <c r="R7" s="50">
        <f t="shared" si="0"/>
        <v>0</v>
      </c>
      <c r="S7" s="50">
        <f t="shared" si="0"/>
        <v>0</v>
      </c>
      <c r="T7" s="50">
        <f t="shared" si="0"/>
        <v>0</v>
      </c>
      <c r="U7" s="50">
        <f t="shared" si="0"/>
        <v>0</v>
      </c>
    </row>
    <row r="8" spans="1:21" ht="22.5" customHeight="1">
      <c r="A8" s="355" t="str">
        <f>'15一般-工资福利'!A9</f>
        <v>201</v>
      </c>
      <c r="B8" s="342"/>
      <c r="C8" s="343"/>
      <c r="D8" s="343"/>
      <c r="E8" s="340" t="str">
        <f>'15一般-工资福利'!E9</f>
        <v>一般公共服务支出</v>
      </c>
      <c r="F8" s="46">
        <f>F9</f>
        <v>376.26</v>
      </c>
      <c r="G8" s="367">
        <v>184.9</v>
      </c>
      <c r="H8" s="368">
        <v>191.36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/>
      <c r="P8" s="50">
        <f t="shared" si="0"/>
        <v>0</v>
      </c>
      <c r="Q8" s="50">
        <f t="shared" si="0"/>
        <v>0</v>
      </c>
      <c r="R8" s="50">
        <f t="shared" si="0"/>
        <v>0</v>
      </c>
      <c r="S8" s="50">
        <f t="shared" si="0"/>
        <v>0</v>
      </c>
      <c r="T8" s="50">
        <f t="shared" si="0"/>
        <v>0</v>
      </c>
      <c r="U8" s="50">
        <f t="shared" si="0"/>
        <v>0</v>
      </c>
    </row>
    <row r="9" spans="1:21" ht="24">
      <c r="A9" s="355" t="str">
        <f>'15一般-工资福利'!A10</f>
        <v>201</v>
      </c>
      <c r="B9" s="355">
        <f>'15一般-工资福利'!B10</f>
        <v>31</v>
      </c>
      <c r="C9" s="343"/>
      <c r="D9" s="343"/>
      <c r="E9" s="340" t="str">
        <f>'15一般-工资福利'!E10</f>
        <v>党委办公厅（室）及相关机构事务</v>
      </c>
      <c r="F9" s="46">
        <f>F10</f>
        <v>376.26</v>
      </c>
      <c r="G9" s="367">
        <v>184.9</v>
      </c>
      <c r="H9" s="368">
        <v>191.36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/>
      <c r="P9" s="50">
        <f t="shared" si="0"/>
        <v>0</v>
      </c>
      <c r="Q9" s="50">
        <f t="shared" si="0"/>
        <v>0</v>
      </c>
      <c r="R9" s="50">
        <f t="shared" si="0"/>
        <v>0</v>
      </c>
      <c r="S9" s="50">
        <f t="shared" si="0"/>
        <v>0</v>
      </c>
      <c r="T9" s="50">
        <f t="shared" si="0"/>
        <v>0</v>
      </c>
      <c r="U9" s="50">
        <f t="shared" si="0"/>
        <v>0</v>
      </c>
    </row>
    <row r="10" spans="1:21" s="22" customFormat="1" ht="24">
      <c r="A10" s="355" t="str">
        <f>'15一般-工资福利'!A11</f>
        <v>201</v>
      </c>
      <c r="B10" s="355" t="str">
        <f>'15一般-工资福利'!B11</f>
        <v>31</v>
      </c>
      <c r="C10" s="355" t="str">
        <f>'15一般-工资福利'!C11</f>
        <v>99</v>
      </c>
      <c r="D10" s="88"/>
      <c r="E10" s="340" t="str">
        <f>'15一般-工资福利'!E11</f>
        <v>其他党委办公厅（室）及相关机构事务支出</v>
      </c>
      <c r="F10" s="48">
        <f>SUM(G10:U10)</f>
        <v>376.26</v>
      </c>
      <c r="G10" s="369">
        <v>184.9</v>
      </c>
      <c r="H10" s="370">
        <v>191.36</v>
      </c>
      <c r="I10" s="48">
        <f>'13一般预算支出'!Q11</f>
        <v>0</v>
      </c>
      <c r="J10" s="48">
        <f>'13一般预算支出'!P11</f>
        <v>0</v>
      </c>
      <c r="K10" s="48"/>
      <c r="L10" s="48">
        <f>'13一般预算支出'!M11</f>
        <v>0</v>
      </c>
      <c r="M10" s="48">
        <f>'13一般预算支出'!N11</f>
        <v>0</v>
      </c>
      <c r="N10" s="48">
        <f>'13一般预算支出'!O11</f>
        <v>0</v>
      </c>
      <c r="O10" s="46"/>
      <c r="P10" s="215">
        <f>'13一般预算支出'!Q11</f>
        <v>0</v>
      </c>
      <c r="Q10" s="47">
        <f>'13一般预算支出'!R11</f>
        <v>0</v>
      </c>
      <c r="R10" s="47">
        <f>'13一般预算支出'!S11</f>
        <v>0</v>
      </c>
      <c r="S10" s="47">
        <f>'13一般预算支出'!T11</f>
        <v>0</v>
      </c>
      <c r="T10" s="47">
        <f>'13一般预算支出'!U11</f>
        <v>0</v>
      </c>
      <c r="U10" s="47">
        <f>'13一般预算支出'!V11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H8" sqref="H8:N8"/>
    </sheetView>
  </sheetViews>
  <sheetFormatPr defaultColWidth="6.75390625" defaultRowHeight="22.5" customHeight="1"/>
  <cols>
    <col min="1" max="1" width="4.875" style="345" customWidth="1"/>
    <col min="2" max="3" width="3.625" style="345" customWidth="1"/>
    <col min="4" max="4" width="7.25390625" style="345" customWidth="1"/>
    <col min="5" max="5" width="23.25390625" style="345" customWidth="1"/>
    <col min="6" max="6" width="9.00390625" style="345" customWidth="1"/>
    <col min="7" max="7" width="8.50390625" style="345" customWidth="1"/>
    <col min="8" max="12" width="7.50390625" style="345" customWidth="1"/>
    <col min="13" max="13" width="7.50390625" style="346" customWidth="1"/>
    <col min="14" max="14" width="8.50390625" style="345" customWidth="1"/>
    <col min="15" max="23" width="7.50390625" style="345" customWidth="1"/>
    <col min="24" max="24" width="8.125" style="345" customWidth="1"/>
    <col min="25" max="27" width="7.50390625" style="345" customWidth="1"/>
    <col min="28" max="16384" width="6.75390625" style="345" customWidth="1"/>
  </cols>
  <sheetData>
    <row r="1" spans="2:28" ht="22.5" customHeight="1"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AA1" s="362" t="s">
        <v>138</v>
      </c>
      <c r="AB1" s="363"/>
    </row>
    <row r="2" spans="1:27" ht="22.5" customHeight="1">
      <c r="A2" s="500" t="s">
        <v>139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</row>
    <row r="3" spans="1:28" ht="22.5" customHeight="1">
      <c r="A3" s="501" t="s">
        <v>2</v>
      </c>
      <c r="B3" s="501"/>
      <c r="C3" s="501"/>
      <c r="D3" s="501"/>
      <c r="E3" s="501"/>
      <c r="F3" s="348"/>
      <c r="G3" s="348"/>
      <c r="H3" s="348"/>
      <c r="I3" s="348"/>
      <c r="J3" s="348"/>
      <c r="K3" s="348"/>
      <c r="L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Z3" s="502" t="s">
        <v>78</v>
      </c>
      <c r="AA3" s="502"/>
      <c r="AB3" s="364"/>
    </row>
    <row r="4" spans="1:27" ht="27" customHeight="1">
      <c r="A4" s="503" t="s">
        <v>97</v>
      </c>
      <c r="B4" s="503"/>
      <c r="C4" s="503"/>
      <c r="D4" s="495" t="s">
        <v>79</v>
      </c>
      <c r="E4" s="495" t="s">
        <v>98</v>
      </c>
      <c r="F4" s="495" t="s">
        <v>99</v>
      </c>
      <c r="G4" s="504" t="s">
        <v>140</v>
      </c>
      <c r="H4" s="504"/>
      <c r="I4" s="504"/>
      <c r="J4" s="504"/>
      <c r="K4" s="504"/>
      <c r="L4" s="504"/>
      <c r="M4" s="504"/>
      <c r="N4" s="504"/>
      <c r="O4" s="504" t="s">
        <v>141</v>
      </c>
      <c r="P4" s="504"/>
      <c r="Q4" s="504"/>
      <c r="R4" s="504"/>
      <c r="S4" s="504"/>
      <c r="T4" s="504"/>
      <c r="U4" s="504"/>
      <c r="V4" s="504"/>
      <c r="W4" s="497" t="s">
        <v>142</v>
      </c>
      <c r="X4" s="495" t="s">
        <v>143</v>
      </c>
      <c r="Y4" s="495"/>
      <c r="Z4" s="495"/>
      <c r="AA4" s="495"/>
    </row>
    <row r="5" spans="1:27" ht="27" customHeight="1">
      <c r="A5" s="495" t="s">
        <v>100</v>
      </c>
      <c r="B5" s="495" t="s">
        <v>101</v>
      </c>
      <c r="C5" s="495" t="s">
        <v>102</v>
      </c>
      <c r="D5" s="495"/>
      <c r="E5" s="495"/>
      <c r="F5" s="495"/>
      <c r="G5" s="495" t="s">
        <v>81</v>
      </c>
      <c r="H5" s="495" t="s">
        <v>144</v>
      </c>
      <c r="I5" s="495" t="s">
        <v>145</v>
      </c>
      <c r="J5" s="495" t="s">
        <v>146</v>
      </c>
      <c r="K5" s="495" t="s">
        <v>147</v>
      </c>
      <c r="L5" s="496" t="s">
        <v>148</v>
      </c>
      <c r="M5" s="495" t="s">
        <v>149</v>
      </c>
      <c r="N5" s="495" t="s">
        <v>150</v>
      </c>
      <c r="O5" s="495" t="s">
        <v>81</v>
      </c>
      <c r="P5" s="495" t="s">
        <v>151</v>
      </c>
      <c r="Q5" s="495" t="s">
        <v>152</v>
      </c>
      <c r="R5" s="495" t="s">
        <v>153</v>
      </c>
      <c r="S5" s="496" t="s">
        <v>154</v>
      </c>
      <c r="T5" s="495" t="s">
        <v>155</v>
      </c>
      <c r="U5" s="495" t="s">
        <v>156</v>
      </c>
      <c r="V5" s="495" t="s">
        <v>157</v>
      </c>
      <c r="W5" s="498"/>
      <c r="X5" s="495" t="s">
        <v>81</v>
      </c>
      <c r="Y5" s="495" t="s">
        <v>158</v>
      </c>
      <c r="Z5" s="495" t="s">
        <v>159</v>
      </c>
      <c r="AA5" s="495" t="s">
        <v>143</v>
      </c>
    </row>
    <row r="6" spans="1:27" ht="27" customHeight="1">
      <c r="A6" s="495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6"/>
      <c r="M6" s="495"/>
      <c r="N6" s="495"/>
      <c r="O6" s="495"/>
      <c r="P6" s="495"/>
      <c r="Q6" s="495"/>
      <c r="R6" s="495"/>
      <c r="S6" s="496"/>
      <c r="T6" s="495"/>
      <c r="U6" s="495"/>
      <c r="V6" s="495"/>
      <c r="W6" s="499"/>
      <c r="X6" s="495"/>
      <c r="Y6" s="495"/>
      <c r="Z6" s="495"/>
      <c r="AA6" s="495"/>
    </row>
    <row r="7" spans="1:27" ht="22.5" customHeight="1">
      <c r="A7" s="349"/>
      <c r="B7" s="349"/>
      <c r="C7" s="349"/>
      <c r="D7" s="349"/>
      <c r="E7" s="349"/>
      <c r="F7" s="349">
        <v>1</v>
      </c>
      <c r="G7" s="349">
        <v>2</v>
      </c>
      <c r="H7" s="349">
        <v>3</v>
      </c>
      <c r="I7" s="349">
        <v>4</v>
      </c>
      <c r="J7" s="349">
        <v>5</v>
      </c>
      <c r="K7" s="349">
        <v>6</v>
      </c>
      <c r="L7" s="349">
        <v>7</v>
      </c>
      <c r="M7" s="349">
        <v>8</v>
      </c>
      <c r="N7" s="349">
        <v>9</v>
      </c>
      <c r="O7" s="349">
        <v>10</v>
      </c>
      <c r="P7" s="349">
        <v>11</v>
      </c>
      <c r="Q7" s="349">
        <v>12</v>
      </c>
      <c r="R7" s="349">
        <v>13</v>
      </c>
      <c r="S7" s="349">
        <v>14</v>
      </c>
      <c r="T7" s="349">
        <v>15</v>
      </c>
      <c r="U7" s="349">
        <v>16</v>
      </c>
      <c r="V7" s="349">
        <v>17</v>
      </c>
      <c r="W7" s="349">
        <v>18</v>
      </c>
      <c r="X7" s="349">
        <v>19</v>
      </c>
      <c r="Y7" s="349">
        <v>20</v>
      </c>
      <c r="Z7" s="349">
        <v>21</v>
      </c>
      <c r="AA7" s="349">
        <v>22</v>
      </c>
    </row>
    <row r="8" spans="1:27" ht="22.5" customHeight="1">
      <c r="A8" s="350" t="s">
        <v>81</v>
      </c>
      <c r="B8" s="350"/>
      <c r="C8" s="350"/>
      <c r="D8" s="339" t="s">
        <v>93</v>
      </c>
      <c r="E8" s="351" t="s">
        <v>104</v>
      </c>
      <c r="F8" s="352">
        <v>184.9</v>
      </c>
      <c r="G8" s="352">
        <v>146.03</v>
      </c>
      <c r="H8" s="352">
        <v>70.84</v>
      </c>
      <c r="I8" s="352">
        <f aca="true" t="shared" si="0" ref="I8:AA10">I9</f>
        <v>0</v>
      </c>
      <c r="J8" s="352">
        <v>38.23</v>
      </c>
      <c r="K8" s="352">
        <v>12.96</v>
      </c>
      <c r="L8" s="352">
        <f t="shared" si="0"/>
        <v>0</v>
      </c>
      <c r="M8" s="352">
        <v>24</v>
      </c>
      <c r="N8" s="352">
        <f t="shared" si="0"/>
        <v>0</v>
      </c>
      <c r="O8" s="352">
        <v>26.43</v>
      </c>
      <c r="P8" s="352">
        <v>26.43</v>
      </c>
      <c r="Q8" s="352"/>
      <c r="R8" s="352"/>
      <c r="S8" s="352">
        <f t="shared" si="0"/>
        <v>0</v>
      </c>
      <c r="T8" s="352"/>
      <c r="U8" s="352">
        <f t="shared" si="0"/>
        <v>0</v>
      </c>
      <c r="V8" s="352">
        <f t="shared" si="0"/>
        <v>0</v>
      </c>
      <c r="W8" s="352">
        <v>12.44</v>
      </c>
      <c r="X8" s="360">
        <f t="shared" si="0"/>
        <v>0</v>
      </c>
      <c r="Y8" s="360">
        <f t="shared" si="0"/>
        <v>0</v>
      </c>
      <c r="Z8" s="360">
        <f t="shared" si="0"/>
        <v>0</v>
      </c>
      <c r="AA8" s="360">
        <f t="shared" si="0"/>
        <v>0</v>
      </c>
    </row>
    <row r="9" spans="1:27" ht="22.5" customHeight="1">
      <c r="A9" s="353" t="str">
        <f>'15一般-工资福利'!A9</f>
        <v>201</v>
      </c>
      <c r="B9" s="342"/>
      <c r="C9" s="354"/>
      <c r="D9" s="343"/>
      <c r="E9" s="351" t="str">
        <f>'15一般-工资福利'!E9</f>
        <v>一般公共服务支出</v>
      </c>
      <c r="F9" s="352">
        <v>184.9</v>
      </c>
      <c r="G9" s="352">
        <v>146.03</v>
      </c>
      <c r="H9" s="352">
        <v>70.84</v>
      </c>
      <c r="I9" s="352">
        <f t="shared" si="0"/>
        <v>0</v>
      </c>
      <c r="J9" s="352">
        <v>38.23</v>
      </c>
      <c r="K9" s="352">
        <v>12.96</v>
      </c>
      <c r="L9" s="352">
        <f t="shared" si="0"/>
        <v>0</v>
      </c>
      <c r="M9" s="352">
        <v>24</v>
      </c>
      <c r="N9" s="352">
        <f t="shared" si="0"/>
        <v>0</v>
      </c>
      <c r="O9" s="352">
        <v>26.43</v>
      </c>
      <c r="P9" s="352">
        <v>26.43</v>
      </c>
      <c r="Q9" s="352"/>
      <c r="R9" s="352"/>
      <c r="S9" s="352">
        <f t="shared" si="0"/>
        <v>0</v>
      </c>
      <c r="T9" s="352"/>
      <c r="U9" s="352">
        <f t="shared" si="0"/>
        <v>0</v>
      </c>
      <c r="V9" s="352">
        <f t="shared" si="0"/>
        <v>0</v>
      </c>
      <c r="W9" s="352">
        <v>12.44</v>
      </c>
      <c r="X9" s="360">
        <f t="shared" si="0"/>
        <v>0</v>
      </c>
      <c r="Y9" s="360">
        <f t="shared" si="0"/>
        <v>0</v>
      </c>
      <c r="Z9" s="360">
        <f t="shared" si="0"/>
        <v>0</v>
      </c>
      <c r="AA9" s="360">
        <f t="shared" si="0"/>
        <v>0</v>
      </c>
    </row>
    <row r="10" spans="1:27" ht="22.5" customHeight="1">
      <c r="A10" s="353" t="str">
        <f>'15一般-工资福利'!A10</f>
        <v>201</v>
      </c>
      <c r="B10" s="355">
        <f>'15一般-工资福利'!B10</f>
        <v>31</v>
      </c>
      <c r="C10" s="343"/>
      <c r="D10" s="343"/>
      <c r="E10" s="351" t="str">
        <f>'15一般-工资福利'!E10</f>
        <v>党委办公厅（室）及相关机构事务</v>
      </c>
      <c r="F10" s="352">
        <v>184.9</v>
      </c>
      <c r="G10" s="352">
        <v>146.03</v>
      </c>
      <c r="H10" s="352">
        <v>70.84</v>
      </c>
      <c r="I10" s="352">
        <f t="shared" si="0"/>
        <v>0</v>
      </c>
      <c r="J10" s="352">
        <v>38.23</v>
      </c>
      <c r="K10" s="352">
        <v>12.96</v>
      </c>
      <c r="L10" s="352">
        <f t="shared" si="0"/>
        <v>0</v>
      </c>
      <c r="M10" s="352">
        <v>24</v>
      </c>
      <c r="N10" s="352">
        <f t="shared" si="0"/>
        <v>0</v>
      </c>
      <c r="O10" s="352">
        <v>26.43</v>
      </c>
      <c r="P10" s="352">
        <v>26.43</v>
      </c>
      <c r="Q10" s="352"/>
      <c r="R10" s="352"/>
      <c r="S10" s="352">
        <f t="shared" si="0"/>
        <v>0</v>
      </c>
      <c r="T10" s="352"/>
      <c r="U10" s="352">
        <f t="shared" si="0"/>
        <v>0</v>
      </c>
      <c r="V10" s="352">
        <f t="shared" si="0"/>
        <v>0</v>
      </c>
      <c r="W10" s="352">
        <v>12.44</v>
      </c>
      <c r="X10" s="360">
        <f t="shared" si="0"/>
        <v>0</v>
      </c>
      <c r="Y10" s="360">
        <f t="shared" si="0"/>
        <v>0</v>
      </c>
      <c r="Z10" s="360">
        <f t="shared" si="0"/>
        <v>0</v>
      </c>
      <c r="AA10" s="360">
        <f t="shared" si="0"/>
        <v>0</v>
      </c>
    </row>
    <row r="11" spans="1:256" s="22" customFormat="1" ht="22.5" customHeight="1">
      <c r="A11" s="353" t="str">
        <f>'15一般-工资福利'!A11</f>
        <v>201</v>
      </c>
      <c r="B11" s="355" t="str">
        <f>'15一般-工资福利'!B11</f>
        <v>31</v>
      </c>
      <c r="C11" s="355" t="str">
        <f>'15一般-工资福利'!C11</f>
        <v>99</v>
      </c>
      <c r="D11" s="356"/>
      <c r="E11" s="351" t="str">
        <f>'15一般-工资福利'!E11</f>
        <v>其他党委办公厅（室）及相关机构事务支出</v>
      </c>
      <c r="F11" s="352">
        <v>184.9</v>
      </c>
      <c r="G11" s="352">
        <v>146.03</v>
      </c>
      <c r="H11" s="352">
        <v>70.84</v>
      </c>
      <c r="I11" s="358">
        <f>'15一般-工资福利'!I11</f>
        <v>0</v>
      </c>
      <c r="J11" s="352">
        <v>38.23</v>
      </c>
      <c r="K11" s="352">
        <v>12.96</v>
      </c>
      <c r="L11" s="358">
        <f>'15一般-工资福利'!L11</f>
        <v>0</v>
      </c>
      <c r="M11" s="352">
        <v>24</v>
      </c>
      <c r="N11" s="358">
        <f>'15一般-工资福利'!N11</f>
        <v>0</v>
      </c>
      <c r="O11" s="352">
        <v>26.43</v>
      </c>
      <c r="P11" s="352">
        <v>26.43</v>
      </c>
      <c r="Q11" s="358"/>
      <c r="R11" s="358"/>
      <c r="S11" s="358">
        <f>'15一般-工资福利'!S11</f>
        <v>0</v>
      </c>
      <c r="T11" s="358"/>
      <c r="U11" s="358">
        <f>'15一般-工资福利'!U11</f>
        <v>0</v>
      </c>
      <c r="V11" s="358">
        <f>'15一般-工资福利'!V11</f>
        <v>0</v>
      </c>
      <c r="W11" s="352">
        <v>12.44</v>
      </c>
      <c r="X11" s="361">
        <f>'15一般-工资福利'!X11</f>
        <v>0</v>
      </c>
      <c r="Y11" s="361">
        <f>'15一般-工资福利'!Y11</f>
        <v>0</v>
      </c>
      <c r="Z11" s="361">
        <f>'15一般-工资福利'!Z11</f>
        <v>0</v>
      </c>
      <c r="AA11" s="361">
        <f>'15一般-工资福利'!AA11</f>
        <v>0</v>
      </c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5"/>
      <c r="DL11" s="365"/>
      <c r="DM11" s="365"/>
      <c r="DN11" s="365"/>
      <c r="DO11" s="365"/>
      <c r="DP11" s="365"/>
      <c r="DQ11" s="365"/>
      <c r="DR11" s="365"/>
      <c r="DS11" s="365"/>
      <c r="DT11" s="365"/>
      <c r="DU11" s="365"/>
      <c r="DV11" s="365"/>
      <c r="DW11" s="365"/>
      <c r="DX11" s="365"/>
      <c r="DY11" s="365"/>
      <c r="DZ11" s="365"/>
      <c r="EA11" s="365"/>
      <c r="EB11" s="365"/>
      <c r="EC11" s="365"/>
      <c r="ED11" s="365"/>
      <c r="EE11" s="365"/>
      <c r="EF11" s="365"/>
      <c r="EG11" s="365"/>
      <c r="EH11" s="365"/>
      <c r="EI11" s="365"/>
      <c r="EJ11" s="365"/>
      <c r="EK11" s="365"/>
      <c r="EL11" s="365"/>
      <c r="EM11" s="365"/>
      <c r="EN11" s="365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5"/>
      <c r="FH11" s="365"/>
      <c r="FI11" s="365"/>
      <c r="FJ11" s="365"/>
      <c r="FK11" s="365"/>
      <c r="FL11" s="365"/>
      <c r="FM11" s="365"/>
      <c r="FN11" s="365"/>
      <c r="FO11" s="365"/>
      <c r="FP11" s="365"/>
      <c r="FQ11" s="365"/>
      <c r="FR11" s="365"/>
      <c r="FS11" s="365"/>
      <c r="FT11" s="365"/>
      <c r="FU11" s="365"/>
      <c r="FV11" s="365"/>
      <c r="FW11" s="365"/>
      <c r="FX11" s="365"/>
      <c r="FY11" s="365"/>
      <c r="FZ11" s="365"/>
      <c r="GA11" s="365"/>
      <c r="GB11" s="365"/>
      <c r="GC11" s="365"/>
      <c r="GD11" s="365"/>
      <c r="GE11" s="365"/>
      <c r="GF11" s="365"/>
      <c r="GG11" s="365"/>
      <c r="GH11" s="365"/>
      <c r="GI11" s="365"/>
      <c r="GJ11" s="365"/>
      <c r="GK11" s="365"/>
      <c r="GL11" s="365"/>
      <c r="GM11" s="365"/>
      <c r="GN11" s="365"/>
      <c r="GO11" s="365"/>
      <c r="GP11" s="365"/>
      <c r="GQ11" s="365"/>
      <c r="GR11" s="365"/>
      <c r="GS11" s="365"/>
      <c r="GT11" s="365"/>
      <c r="GU11" s="365"/>
      <c r="GV11" s="365"/>
      <c r="GW11" s="365"/>
      <c r="GX11" s="365"/>
      <c r="GY11" s="365"/>
      <c r="GZ11" s="365"/>
      <c r="HA11" s="365"/>
      <c r="HB11" s="365"/>
      <c r="HC11" s="365"/>
      <c r="HD11" s="365"/>
      <c r="HE11" s="365"/>
      <c r="HF11" s="365"/>
      <c r="HG11" s="365"/>
      <c r="HH11" s="365"/>
      <c r="HI11" s="365"/>
      <c r="HJ11" s="365"/>
      <c r="HK11" s="365"/>
      <c r="HL11" s="365"/>
      <c r="HM11" s="365"/>
      <c r="HN11" s="365"/>
      <c r="HO11" s="365"/>
      <c r="HP11" s="365"/>
      <c r="HQ11" s="365"/>
      <c r="HR11" s="365"/>
      <c r="HS11" s="365"/>
      <c r="HT11" s="365"/>
      <c r="HU11" s="365"/>
      <c r="HV11" s="365"/>
      <c r="HW11" s="365"/>
      <c r="HX11" s="365"/>
      <c r="HY11" s="365"/>
      <c r="HZ11" s="365"/>
      <c r="IA11" s="365"/>
      <c r="IB11" s="365"/>
      <c r="IC11" s="365"/>
      <c r="ID11" s="365"/>
      <c r="IE11" s="365"/>
      <c r="IF11" s="365"/>
      <c r="IG11" s="365"/>
      <c r="IH11" s="365"/>
      <c r="II11" s="365"/>
      <c r="IJ11" s="365"/>
      <c r="IK11" s="365"/>
      <c r="IL11" s="365"/>
      <c r="IM11" s="365"/>
      <c r="IN11" s="365"/>
      <c r="IO11" s="365"/>
      <c r="IP11" s="365"/>
      <c r="IQ11" s="365"/>
      <c r="IR11" s="365"/>
      <c r="IS11" s="365"/>
      <c r="IT11" s="365"/>
      <c r="IU11" s="365"/>
      <c r="IV11" s="365"/>
    </row>
    <row r="12" spans="1:28" ht="22.5" customHeight="1">
      <c r="A12" s="357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9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</row>
    <row r="13" spans="1:28" ht="22.5" customHeight="1">
      <c r="A13" s="357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</row>
    <row r="14" spans="1:27" ht="22.5" customHeight="1">
      <c r="A14" s="357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</row>
    <row r="15" spans="1:27" ht="22.5" customHeight="1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</row>
    <row r="16" spans="1:26" ht="22.5" customHeight="1">
      <c r="A16" s="357"/>
      <c r="B16" s="357"/>
      <c r="C16" s="357"/>
      <c r="D16" s="357"/>
      <c r="E16" s="357"/>
      <c r="F16" s="357"/>
      <c r="J16" s="357"/>
      <c r="K16" s="357"/>
      <c r="L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</row>
    <row r="17" spans="1:25" ht="22.5" customHeight="1">
      <c r="A17" s="357"/>
      <c r="B17" s="357"/>
      <c r="C17" s="357"/>
      <c r="D17" s="357"/>
      <c r="E17" s="357"/>
      <c r="F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</row>
    <row r="18" spans="15:24" ht="22.5" customHeight="1">
      <c r="O18" s="357"/>
      <c r="P18" s="357"/>
      <c r="Q18" s="357"/>
      <c r="R18" s="357"/>
      <c r="S18" s="357"/>
      <c r="T18" s="357"/>
      <c r="U18" s="357"/>
      <c r="V18" s="357"/>
      <c r="W18" s="357"/>
      <c r="X18" s="357"/>
    </row>
    <row r="19" spans="15:17" ht="22.5" customHeight="1">
      <c r="O19" s="357"/>
      <c r="P19" s="357"/>
      <c r="Q19" s="357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H7" sqref="H7:J7"/>
    </sheetView>
  </sheetViews>
  <sheetFormatPr defaultColWidth="9.00390625" defaultRowHeight="14.25"/>
  <cols>
    <col min="1" max="3" width="5.375" style="0" customWidth="1"/>
    <col min="5" max="5" width="22.25390625" style="0" customWidth="1"/>
    <col min="6" max="6" width="12.50390625" style="0" customWidth="1"/>
  </cols>
  <sheetData>
    <row r="1" ht="14.25" customHeight="1">
      <c r="N1" s="344" t="s">
        <v>160</v>
      </c>
    </row>
    <row r="2" spans="1:14" ht="33" customHeight="1">
      <c r="A2" s="505" t="s">
        <v>161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</row>
    <row r="3" spans="1:14" ht="14.2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506" t="s">
        <v>78</v>
      </c>
      <c r="N3" s="506"/>
    </row>
    <row r="4" spans="1:14" ht="22.5" customHeight="1">
      <c r="A4" s="507" t="s">
        <v>97</v>
      </c>
      <c r="B4" s="507"/>
      <c r="C4" s="507"/>
      <c r="D4" s="486" t="s">
        <v>126</v>
      </c>
      <c r="E4" s="486" t="s">
        <v>80</v>
      </c>
      <c r="F4" s="486" t="s">
        <v>81</v>
      </c>
      <c r="G4" s="486" t="s">
        <v>128</v>
      </c>
      <c r="H4" s="486"/>
      <c r="I4" s="486"/>
      <c r="J4" s="486"/>
      <c r="K4" s="486"/>
      <c r="L4" s="486" t="s">
        <v>132</v>
      </c>
      <c r="M4" s="486"/>
      <c r="N4" s="486"/>
    </row>
    <row r="5" spans="1:14" ht="17.25" customHeight="1">
      <c r="A5" s="486" t="s">
        <v>100</v>
      </c>
      <c r="B5" s="508" t="s">
        <v>101</v>
      </c>
      <c r="C5" s="486" t="s">
        <v>102</v>
      </c>
      <c r="D5" s="486"/>
      <c r="E5" s="486"/>
      <c r="F5" s="486"/>
      <c r="G5" s="486" t="s">
        <v>162</v>
      </c>
      <c r="H5" s="486" t="s">
        <v>163</v>
      </c>
      <c r="I5" s="486" t="s">
        <v>141</v>
      </c>
      <c r="J5" s="486" t="s">
        <v>142</v>
      </c>
      <c r="K5" s="486" t="s">
        <v>143</v>
      </c>
      <c r="L5" s="486" t="s">
        <v>162</v>
      </c>
      <c r="M5" s="486" t="s">
        <v>114</v>
      </c>
      <c r="N5" s="486" t="s">
        <v>164</v>
      </c>
    </row>
    <row r="6" spans="1:14" ht="20.25" customHeight="1">
      <c r="A6" s="486"/>
      <c r="B6" s="508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</row>
    <row r="7" spans="1:14" ht="22.5" customHeight="1">
      <c r="A7" s="338" t="s">
        <v>81</v>
      </c>
      <c r="B7" s="338"/>
      <c r="C7" s="338"/>
      <c r="D7" s="339" t="s">
        <v>93</v>
      </c>
      <c r="E7" s="340" t="s">
        <v>104</v>
      </c>
      <c r="F7" s="48">
        <f>F8</f>
        <v>184.9</v>
      </c>
      <c r="G7" s="48">
        <f aca="true" t="shared" si="0" ref="G7:N9">G8</f>
        <v>184.9</v>
      </c>
      <c r="H7" s="48">
        <f t="shared" si="0"/>
        <v>146.03</v>
      </c>
      <c r="I7" s="48">
        <f t="shared" si="0"/>
        <v>26.43</v>
      </c>
      <c r="J7" s="48">
        <f t="shared" si="0"/>
        <v>12.44</v>
      </c>
      <c r="K7" s="48">
        <f t="shared" si="0"/>
        <v>0</v>
      </c>
      <c r="L7" s="215">
        <f t="shared" si="0"/>
        <v>0</v>
      </c>
      <c r="M7" s="215">
        <f t="shared" si="0"/>
        <v>0</v>
      </c>
      <c r="N7" s="215">
        <f t="shared" si="0"/>
        <v>0</v>
      </c>
    </row>
    <row r="8" spans="1:14" ht="22.5" customHeight="1">
      <c r="A8" s="341" t="str">
        <f>'15一般-工资福利'!A9</f>
        <v>201</v>
      </c>
      <c r="B8" s="342"/>
      <c r="C8" s="343"/>
      <c r="D8" s="343"/>
      <c r="E8" s="340" t="str">
        <f>'15一般-工资福利'!E9</f>
        <v>一般公共服务支出</v>
      </c>
      <c r="F8" s="48">
        <f>F9</f>
        <v>184.9</v>
      </c>
      <c r="G8" s="48">
        <f t="shared" si="0"/>
        <v>184.9</v>
      </c>
      <c r="H8" s="48">
        <f t="shared" si="0"/>
        <v>146.03</v>
      </c>
      <c r="I8" s="48">
        <f t="shared" si="0"/>
        <v>26.43</v>
      </c>
      <c r="J8" s="48">
        <f t="shared" si="0"/>
        <v>12.44</v>
      </c>
      <c r="K8" s="48">
        <f t="shared" si="0"/>
        <v>0</v>
      </c>
      <c r="L8" s="215">
        <f t="shared" si="0"/>
        <v>0</v>
      </c>
      <c r="M8" s="215">
        <f t="shared" si="0"/>
        <v>0</v>
      </c>
      <c r="N8" s="215">
        <f t="shared" si="0"/>
        <v>0</v>
      </c>
    </row>
    <row r="9" spans="1:14" ht="22.5" customHeight="1">
      <c r="A9" s="341" t="str">
        <f>'15一般-工资福利'!A10</f>
        <v>201</v>
      </c>
      <c r="B9" s="342" t="s">
        <v>165</v>
      </c>
      <c r="C9" s="343"/>
      <c r="D9" s="343"/>
      <c r="E9" s="340" t="str">
        <f>'15一般-工资福利'!E10</f>
        <v>党委办公厅（室）及相关机构事务</v>
      </c>
      <c r="F9" s="48">
        <f>F10</f>
        <v>184.9</v>
      </c>
      <c r="G9" s="48">
        <f t="shared" si="0"/>
        <v>184.9</v>
      </c>
      <c r="H9" s="48">
        <f t="shared" si="0"/>
        <v>146.03</v>
      </c>
      <c r="I9" s="48">
        <f t="shared" si="0"/>
        <v>26.43</v>
      </c>
      <c r="J9" s="48">
        <f t="shared" si="0"/>
        <v>12.44</v>
      </c>
      <c r="K9" s="48">
        <f t="shared" si="0"/>
        <v>0</v>
      </c>
      <c r="L9" s="215">
        <f t="shared" si="0"/>
        <v>0</v>
      </c>
      <c r="M9" s="215">
        <f t="shared" si="0"/>
        <v>0</v>
      </c>
      <c r="N9" s="215">
        <f t="shared" si="0"/>
        <v>0</v>
      </c>
    </row>
    <row r="10" spans="1:14" s="22" customFormat="1" ht="22.5" customHeight="1">
      <c r="A10" s="341" t="str">
        <f>'15一般-工资福利'!A11</f>
        <v>201</v>
      </c>
      <c r="B10" s="341" t="str">
        <f>'15一般-工资福利'!B11</f>
        <v>31</v>
      </c>
      <c r="C10" s="341" t="str">
        <f>'15一般-工资福利'!C11</f>
        <v>99</v>
      </c>
      <c r="D10" s="88"/>
      <c r="E10" s="340" t="str">
        <f>'15一般-工资福利'!E11</f>
        <v>其他党委办公厅（室）及相关机构事务支出</v>
      </c>
      <c r="F10" s="48">
        <f>G10+L10</f>
        <v>184.9</v>
      </c>
      <c r="G10" s="48">
        <f>SUM(H10:K10)</f>
        <v>184.9</v>
      </c>
      <c r="H10" s="48">
        <f>'6基本-工资福利'!G11</f>
        <v>146.03</v>
      </c>
      <c r="I10" s="48">
        <f>'6基本-工资福利'!O11</f>
        <v>26.43</v>
      </c>
      <c r="J10" s="48">
        <f>'6基本-工资福利'!W11</f>
        <v>12.44</v>
      </c>
      <c r="K10" s="48">
        <f>'6基本-工资福利'!X11</f>
        <v>0</v>
      </c>
      <c r="L10" s="88">
        <v>0</v>
      </c>
      <c r="M10" s="88">
        <v>0</v>
      </c>
      <c r="N10" s="88"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G8" sqref="G8:Z8"/>
    </sheetView>
  </sheetViews>
  <sheetFormatPr defaultColWidth="6.75390625" defaultRowHeight="22.5" customHeight="1"/>
  <cols>
    <col min="1" max="1" width="4.75390625" style="328" customWidth="1"/>
    <col min="2" max="3" width="3.625" style="328" customWidth="1"/>
    <col min="4" max="4" width="10.00390625" style="328" customWidth="1"/>
    <col min="5" max="5" width="20.875" style="328" customWidth="1"/>
    <col min="6" max="6" width="8.125" style="328" customWidth="1"/>
    <col min="7" max="21" width="6.50390625" style="328" customWidth="1"/>
    <col min="22" max="25" width="6.875" style="328" customWidth="1"/>
    <col min="26" max="26" width="6.50390625" style="328" customWidth="1"/>
    <col min="27" max="16384" width="6.75390625" style="328" customWidth="1"/>
  </cols>
  <sheetData>
    <row r="1" spans="2:26" ht="22.5" customHeight="1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T1" s="336"/>
      <c r="V1" s="336"/>
      <c r="W1" s="336"/>
      <c r="X1" s="336"/>
      <c r="Y1" s="511" t="s">
        <v>166</v>
      </c>
      <c r="Z1" s="511"/>
    </row>
    <row r="2" spans="1:26" ht="22.5" customHeight="1">
      <c r="A2" s="512" t="s">
        <v>167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</row>
    <row r="3" spans="1:26" ht="22.5" customHeight="1">
      <c r="A3" s="513" t="s">
        <v>2</v>
      </c>
      <c r="B3" s="513"/>
      <c r="C3" s="513"/>
      <c r="D3" s="513"/>
      <c r="E3" s="513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V3" s="337"/>
      <c r="W3" s="337"/>
      <c r="X3" s="337"/>
      <c r="Y3" s="514" t="s">
        <v>3</v>
      </c>
      <c r="Z3" s="514"/>
    </row>
    <row r="4" spans="1:26" ht="22.5" customHeight="1">
      <c r="A4" s="515" t="s">
        <v>97</v>
      </c>
      <c r="B4" s="515"/>
      <c r="C4" s="515"/>
      <c r="D4" s="509" t="s">
        <v>79</v>
      </c>
      <c r="E4" s="509" t="s">
        <v>98</v>
      </c>
      <c r="F4" s="509" t="s">
        <v>168</v>
      </c>
      <c r="G4" s="509" t="s">
        <v>169</v>
      </c>
      <c r="H4" s="509" t="s">
        <v>170</v>
      </c>
      <c r="I4" s="509" t="s">
        <v>171</v>
      </c>
      <c r="J4" s="509" t="s">
        <v>172</v>
      </c>
      <c r="K4" s="509" t="s">
        <v>173</v>
      </c>
      <c r="L4" s="509" t="s">
        <v>174</v>
      </c>
      <c r="M4" s="509" t="s">
        <v>175</v>
      </c>
      <c r="N4" s="509" t="s">
        <v>176</v>
      </c>
      <c r="O4" s="509" t="s">
        <v>177</v>
      </c>
      <c r="P4" s="509" t="s">
        <v>178</v>
      </c>
      <c r="Q4" s="509" t="s">
        <v>179</v>
      </c>
      <c r="R4" s="509" t="s">
        <v>180</v>
      </c>
      <c r="S4" s="509" t="s">
        <v>181</v>
      </c>
      <c r="T4" s="509" t="s">
        <v>182</v>
      </c>
      <c r="U4" s="509" t="s">
        <v>183</v>
      </c>
      <c r="V4" s="509" t="s">
        <v>184</v>
      </c>
      <c r="W4" s="509" t="s">
        <v>185</v>
      </c>
      <c r="X4" s="509" t="s">
        <v>186</v>
      </c>
      <c r="Y4" s="509" t="s">
        <v>187</v>
      </c>
      <c r="Z4" s="510" t="s">
        <v>188</v>
      </c>
    </row>
    <row r="5" spans="1:26" ht="13.5" customHeight="1">
      <c r="A5" s="509" t="s">
        <v>100</v>
      </c>
      <c r="B5" s="509" t="s">
        <v>101</v>
      </c>
      <c r="C5" s="509" t="s">
        <v>102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10"/>
    </row>
    <row r="6" spans="1:26" ht="13.5" customHeight="1">
      <c r="A6" s="509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10"/>
    </row>
    <row r="7" spans="1:26" ht="22.5" customHeight="1">
      <c r="A7" s="44"/>
      <c r="B7" s="44"/>
      <c r="C7" s="44"/>
      <c r="D7" s="44"/>
      <c r="E7" s="44"/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44">
        <v>13</v>
      </c>
      <c r="S7" s="44">
        <v>14</v>
      </c>
      <c r="T7" s="44">
        <v>15</v>
      </c>
      <c r="U7" s="44">
        <v>16</v>
      </c>
      <c r="V7" s="44">
        <v>17</v>
      </c>
      <c r="W7" s="44">
        <v>18</v>
      </c>
      <c r="X7" s="44">
        <v>19</v>
      </c>
      <c r="Y7" s="44">
        <v>20</v>
      </c>
      <c r="Z7" s="44">
        <v>21</v>
      </c>
    </row>
    <row r="8" spans="1:26" ht="22.5" customHeight="1">
      <c r="A8" s="331" t="s">
        <v>81</v>
      </c>
      <c r="B8" s="331"/>
      <c r="C8" s="331"/>
      <c r="D8" s="332" t="s">
        <v>93</v>
      </c>
      <c r="E8" s="333" t="s">
        <v>189</v>
      </c>
      <c r="F8" s="208">
        <v>31.36</v>
      </c>
      <c r="G8" s="208">
        <v>2.6</v>
      </c>
      <c r="H8" s="208">
        <v>0.8</v>
      </c>
      <c r="I8" s="208">
        <v>0.3</v>
      </c>
      <c r="J8" s="208">
        <v>1.6</v>
      </c>
      <c r="K8" s="208">
        <v>1.4</v>
      </c>
      <c r="L8" s="208">
        <v>2.2</v>
      </c>
      <c r="M8" s="208">
        <v>2</v>
      </c>
      <c r="N8" s="208">
        <f>N10</f>
        <v>0</v>
      </c>
      <c r="O8" s="208">
        <v>0.4</v>
      </c>
      <c r="P8" s="208">
        <v>3</v>
      </c>
      <c r="Q8" s="208">
        <v>2</v>
      </c>
      <c r="R8" s="208">
        <v>3.6</v>
      </c>
      <c r="S8" s="208">
        <f>S10</f>
        <v>0</v>
      </c>
      <c r="T8" s="208">
        <f>T10</f>
        <v>0</v>
      </c>
      <c r="U8" s="208">
        <f>U10</f>
        <v>0</v>
      </c>
      <c r="V8" s="208">
        <v>10.66</v>
      </c>
      <c r="W8" s="208"/>
      <c r="X8" s="208">
        <f>X10</f>
        <v>0</v>
      </c>
      <c r="Y8" s="208">
        <f>Y10</f>
        <v>0</v>
      </c>
      <c r="Z8" s="208">
        <v>0.8</v>
      </c>
    </row>
    <row r="9" spans="1:26" ht="22.5" customHeight="1">
      <c r="A9" s="331" t="str">
        <f>'15一般-工资福利'!A9</f>
        <v>201</v>
      </c>
      <c r="B9" s="331"/>
      <c r="C9" s="331"/>
      <c r="D9" s="331"/>
      <c r="E9" s="333" t="str">
        <f>'15一般-工资福利'!E9</f>
        <v>一般公共服务支出</v>
      </c>
      <c r="F9" s="208">
        <v>31.36</v>
      </c>
      <c r="G9" s="208">
        <v>2.6</v>
      </c>
      <c r="H9" s="208">
        <v>0.8</v>
      </c>
      <c r="I9" s="208">
        <v>0.3</v>
      </c>
      <c r="J9" s="208">
        <v>1.6</v>
      </c>
      <c r="K9" s="208">
        <v>1.4</v>
      </c>
      <c r="L9" s="208">
        <v>2.2</v>
      </c>
      <c r="M9" s="208">
        <v>2</v>
      </c>
      <c r="N9" s="208">
        <f>N10</f>
        <v>0</v>
      </c>
      <c r="O9" s="208">
        <v>0.4</v>
      </c>
      <c r="P9" s="208">
        <v>3</v>
      </c>
      <c r="Q9" s="208">
        <v>2</v>
      </c>
      <c r="R9" s="208">
        <v>3.6</v>
      </c>
      <c r="S9" s="208">
        <f>S10</f>
        <v>0</v>
      </c>
      <c r="T9" s="208">
        <f>T10</f>
        <v>0</v>
      </c>
      <c r="U9" s="208">
        <f>U10</f>
        <v>0</v>
      </c>
      <c r="V9" s="208">
        <v>10.66</v>
      </c>
      <c r="W9" s="208"/>
      <c r="X9" s="208">
        <f>X10</f>
        <v>0</v>
      </c>
      <c r="Y9" s="208">
        <f>Y10</f>
        <v>0</v>
      </c>
      <c r="Z9" s="208">
        <v>0.8</v>
      </c>
    </row>
    <row r="10" spans="1:26" ht="22.5" customHeight="1">
      <c r="A10" s="331" t="str">
        <f>'15一般-工资福利'!A10</f>
        <v>201</v>
      </c>
      <c r="B10" s="331">
        <f>'15一般-工资福利'!B10</f>
        <v>31</v>
      </c>
      <c r="C10" s="331"/>
      <c r="D10" s="331"/>
      <c r="E10" s="333" t="str">
        <f>'15一般-工资福利'!E10</f>
        <v>党委办公厅（室）及相关机构事务</v>
      </c>
      <c r="F10" s="208">
        <v>31.36</v>
      </c>
      <c r="G10" s="208">
        <v>2.6</v>
      </c>
      <c r="H10" s="208">
        <v>0.8</v>
      </c>
      <c r="I10" s="208">
        <v>0.3</v>
      </c>
      <c r="J10" s="208">
        <v>1.6</v>
      </c>
      <c r="K10" s="208">
        <v>1.4</v>
      </c>
      <c r="L10" s="208">
        <v>2.2</v>
      </c>
      <c r="M10" s="208">
        <v>2</v>
      </c>
      <c r="N10" s="208">
        <f>N11+N12</f>
        <v>0</v>
      </c>
      <c r="O10" s="208">
        <v>0.4</v>
      </c>
      <c r="P10" s="208">
        <v>3</v>
      </c>
      <c r="Q10" s="208">
        <v>2</v>
      </c>
      <c r="R10" s="208">
        <v>3.6</v>
      </c>
      <c r="S10" s="208">
        <f>S11+S12</f>
        <v>0</v>
      </c>
      <c r="T10" s="208">
        <f>T11+T12</f>
        <v>0</v>
      </c>
      <c r="U10" s="208">
        <f>U11+U12</f>
        <v>0</v>
      </c>
      <c r="V10" s="208">
        <v>10.66</v>
      </c>
      <c r="W10" s="208"/>
      <c r="X10" s="208">
        <f>X11+X12</f>
        <v>0</v>
      </c>
      <c r="Y10" s="208">
        <f>Y11+Y12</f>
        <v>0</v>
      </c>
      <c r="Z10" s="208">
        <v>0.8</v>
      </c>
    </row>
    <row r="11" spans="1:26" s="327" customFormat="1" ht="22.5" customHeight="1">
      <c r="A11" s="331" t="str">
        <f>'15一般-工资福利'!A11</f>
        <v>201</v>
      </c>
      <c r="B11" s="331" t="str">
        <f>'15一般-工资福利'!B11</f>
        <v>31</v>
      </c>
      <c r="C11" s="331" t="str">
        <f>'15一般-工资福利'!C11</f>
        <v>99</v>
      </c>
      <c r="D11" s="334"/>
      <c r="E11" s="333" t="str">
        <f>'15一般-工资福利'!E11</f>
        <v>其他党委办公厅（室）及相关机构事务支出</v>
      </c>
      <c r="F11" s="208">
        <v>31.36</v>
      </c>
      <c r="G11" s="208">
        <v>2.6</v>
      </c>
      <c r="H11" s="208">
        <v>0.8</v>
      </c>
      <c r="I11" s="208">
        <v>0.3</v>
      </c>
      <c r="J11" s="208">
        <v>1.6</v>
      </c>
      <c r="K11" s="208">
        <v>1.4</v>
      </c>
      <c r="L11" s="208">
        <v>2.2</v>
      </c>
      <c r="M11" s="208">
        <v>2</v>
      </c>
      <c r="N11" s="208">
        <f>'17一般-商品和服务'!N11</f>
        <v>0</v>
      </c>
      <c r="O11" s="208">
        <v>0.4</v>
      </c>
      <c r="P11" s="208">
        <v>3</v>
      </c>
      <c r="Q11" s="208">
        <v>2</v>
      </c>
      <c r="R11" s="208">
        <v>3.6</v>
      </c>
      <c r="S11" s="208">
        <f>'17一般-商品和服务'!S11</f>
        <v>0</v>
      </c>
      <c r="T11" s="208">
        <f>'17一般-商品和服务'!T11</f>
        <v>0</v>
      </c>
      <c r="U11" s="208">
        <f>'17一般-商品和服务'!U11</f>
        <v>0</v>
      </c>
      <c r="V11" s="208">
        <v>10.66</v>
      </c>
      <c r="W11" s="208"/>
      <c r="X11" s="208">
        <f>'17一般-商品和服务'!X11</f>
        <v>0</v>
      </c>
      <c r="Y11" s="208">
        <f>'17一般-商品和服务'!Y11</f>
        <v>0</v>
      </c>
      <c r="Z11" s="208">
        <v>0.8</v>
      </c>
    </row>
    <row r="12" spans="1:26" ht="22.5" customHeight="1">
      <c r="A12" s="210"/>
      <c r="B12" s="210"/>
      <c r="C12" s="210"/>
      <c r="D12" s="210"/>
      <c r="E12" s="335"/>
      <c r="F12" s="211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:27" ht="22.5" customHeight="1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</row>
    <row r="14" spans="3:27" ht="22.5" customHeight="1">
      <c r="C14" s="327"/>
      <c r="D14" s="327"/>
      <c r="E14" s="327"/>
      <c r="F14" s="327"/>
      <c r="G14" s="327"/>
      <c r="I14" s="327"/>
      <c r="J14" s="327"/>
      <c r="K14" s="327"/>
      <c r="L14" s="327"/>
      <c r="M14" s="327"/>
      <c r="N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</row>
    <row r="15" spans="1:26" ht="22.5" customHeight="1">
      <c r="A15" s="327"/>
      <c r="C15" s="327"/>
      <c r="D15" s="327"/>
      <c r="E15" s="327"/>
      <c r="F15" s="327"/>
      <c r="J15" s="327"/>
      <c r="K15" s="327"/>
      <c r="L15" s="327"/>
      <c r="M15" s="327"/>
      <c r="P15" s="327"/>
      <c r="Q15" s="327"/>
      <c r="R15" s="327"/>
      <c r="S15" s="327"/>
      <c r="T15" s="327"/>
      <c r="Z15" s="327"/>
    </row>
    <row r="16" spans="1:26" ht="22.5" customHeight="1">
      <c r="A16" s="327"/>
      <c r="B16" s="327"/>
      <c r="D16" s="327"/>
      <c r="E16" s="327"/>
      <c r="K16" s="327"/>
      <c r="L16" s="327"/>
      <c r="M16" s="327"/>
      <c r="P16" s="327"/>
      <c r="Q16" s="327"/>
      <c r="R16" s="327"/>
      <c r="S16" s="327"/>
      <c r="T16" s="327"/>
      <c r="Z16" s="327"/>
    </row>
    <row r="17" spans="2:26" ht="22.5" customHeight="1">
      <c r="B17" s="327"/>
      <c r="C17" s="327"/>
      <c r="E17" s="327"/>
      <c r="K17" s="327"/>
      <c r="L17" s="327"/>
      <c r="M17" s="327"/>
      <c r="P17" s="327"/>
      <c r="Q17" s="327"/>
      <c r="R17" s="327"/>
      <c r="S17" s="327"/>
      <c r="Z17" s="327"/>
    </row>
    <row r="18" spans="11:19" ht="22.5" customHeight="1">
      <c r="K18" s="327"/>
      <c r="L18" s="327"/>
      <c r="M18" s="327"/>
      <c r="S18" s="327"/>
    </row>
    <row r="19" spans="11:13" ht="22.5" customHeight="1">
      <c r="K19" s="327"/>
      <c r="L19" s="327"/>
      <c r="M19" s="327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32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X4:X6"/>
    <mergeCell ref="Y4:Y6"/>
    <mergeCell ref="Z4:Z6"/>
    <mergeCell ref="R4:R6"/>
    <mergeCell ref="S4:S6"/>
    <mergeCell ref="T4:T6"/>
    <mergeCell ref="U4:U6"/>
    <mergeCell ref="V4:V6"/>
    <mergeCell ref="W4:W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L11" sqref="L11"/>
    </sheetView>
  </sheetViews>
  <sheetFormatPr defaultColWidth="9.00390625" defaultRowHeight="14.25"/>
  <cols>
    <col min="1" max="3" width="5.75390625" style="0" customWidth="1"/>
    <col min="4" max="4" width="9.75390625" style="0" customWidth="1"/>
    <col min="5" max="5" width="21.3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190</v>
      </c>
    </row>
    <row r="2" spans="1:20" ht="33.75" customHeight="1">
      <c r="A2" s="487" t="s">
        <v>191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</row>
    <row r="3" spans="1:20" ht="14.25" customHeight="1">
      <c r="A3" s="90" t="s">
        <v>2</v>
      </c>
      <c r="B3" s="90"/>
      <c r="C3" s="90"/>
      <c r="D3" s="90"/>
      <c r="E3" s="90"/>
      <c r="S3" s="517" t="s">
        <v>78</v>
      </c>
      <c r="T3" s="517"/>
    </row>
    <row r="4" spans="1:20" ht="22.5" customHeight="1">
      <c r="A4" s="516" t="s">
        <v>97</v>
      </c>
      <c r="B4" s="516"/>
      <c r="C4" s="516"/>
      <c r="D4" s="486" t="s">
        <v>192</v>
      </c>
      <c r="E4" s="486" t="s">
        <v>127</v>
      </c>
      <c r="F4" s="492" t="s">
        <v>168</v>
      </c>
      <c r="G4" s="486" t="s">
        <v>129</v>
      </c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 t="s">
        <v>132</v>
      </c>
      <c r="S4" s="486"/>
      <c r="T4" s="486"/>
    </row>
    <row r="5" spans="1:20" ht="14.25" customHeight="1">
      <c r="A5" s="516"/>
      <c r="B5" s="516"/>
      <c r="C5" s="516"/>
      <c r="D5" s="486"/>
      <c r="E5" s="486"/>
      <c r="F5" s="494"/>
      <c r="G5" s="486" t="s">
        <v>90</v>
      </c>
      <c r="H5" s="486" t="s">
        <v>193</v>
      </c>
      <c r="I5" s="486" t="s">
        <v>178</v>
      </c>
      <c r="J5" s="486" t="s">
        <v>179</v>
      </c>
      <c r="K5" s="486" t="s">
        <v>194</v>
      </c>
      <c r="L5" s="486" t="s">
        <v>195</v>
      </c>
      <c r="M5" s="486" t="s">
        <v>180</v>
      </c>
      <c r="N5" s="486" t="s">
        <v>196</v>
      </c>
      <c r="O5" s="486" t="s">
        <v>183</v>
      </c>
      <c r="P5" s="486" t="s">
        <v>197</v>
      </c>
      <c r="Q5" s="486" t="s">
        <v>198</v>
      </c>
      <c r="R5" s="486" t="s">
        <v>90</v>
      </c>
      <c r="S5" s="486" t="s">
        <v>199</v>
      </c>
      <c r="T5" s="486" t="s">
        <v>164</v>
      </c>
    </row>
    <row r="6" spans="1:20" ht="42.75" customHeight="1">
      <c r="A6" s="43" t="s">
        <v>100</v>
      </c>
      <c r="B6" s="43" t="s">
        <v>101</v>
      </c>
      <c r="C6" s="43" t="s">
        <v>102</v>
      </c>
      <c r="D6" s="486"/>
      <c r="E6" s="486"/>
      <c r="F6" s="493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</row>
    <row r="7" spans="1:20" ht="22.5" customHeight="1">
      <c r="A7" s="320" t="s">
        <v>81</v>
      </c>
      <c r="B7" s="320"/>
      <c r="C7" s="320"/>
      <c r="D7" s="321" t="s">
        <v>200</v>
      </c>
      <c r="E7" s="322" t="s">
        <v>104</v>
      </c>
      <c r="F7" s="46">
        <v>31.36</v>
      </c>
      <c r="G7" s="46">
        <v>31.36</v>
      </c>
      <c r="H7" s="46">
        <v>22.36</v>
      </c>
      <c r="I7" s="46">
        <v>3</v>
      </c>
      <c r="J7" s="46">
        <v>2</v>
      </c>
      <c r="K7" s="46">
        <f aca="true" t="shared" si="0" ref="K7:T7">K9</f>
        <v>0</v>
      </c>
      <c r="L7" s="46"/>
      <c r="M7" s="208">
        <v>3.6</v>
      </c>
      <c r="N7" s="46">
        <f t="shared" si="0"/>
        <v>0</v>
      </c>
      <c r="O7" s="46">
        <f t="shared" si="0"/>
        <v>0</v>
      </c>
      <c r="P7" s="208">
        <v>0.4</v>
      </c>
      <c r="Q7" s="46"/>
      <c r="R7" s="326">
        <f t="shared" si="0"/>
        <v>0</v>
      </c>
      <c r="S7" s="326">
        <f t="shared" si="0"/>
        <v>0</v>
      </c>
      <c r="T7" s="326">
        <f t="shared" si="0"/>
        <v>0</v>
      </c>
    </row>
    <row r="8" spans="1:20" ht="22.5" customHeight="1">
      <c r="A8" s="320" t="str">
        <f>'15一般-工资福利'!A9</f>
        <v>201</v>
      </c>
      <c r="B8" s="320"/>
      <c r="C8" s="320"/>
      <c r="D8" s="320"/>
      <c r="E8" s="322" t="str">
        <f>'15一般-工资福利'!E9</f>
        <v>一般公共服务支出</v>
      </c>
      <c r="F8" s="46">
        <v>31.36</v>
      </c>
      <c r="G8" s="46">
        <v>31.36</v>
      </c>
      <c r="H8" s="46">
        <v>22.36</v>
      </c>
      <c r="I8" s="46">
        <v>3</v>
      </c>
      <c r="J8" s="46">
        <v>2</v>
      </c>
      <c r="K8" s="46">
        <f aca="true" t="shared" si="1" ref="K8:T8">K9</f>
        <v>0</v>
      </c>
      <c r="L8" s="46"/>
      <c r="M8" s="208">
        <v>3.6</v>
      </c>
      <c r="N8" s="46">
        <f t="shared" si="1"/>
        <v>0</v>
      </c>
      <c r="O8" s="46">
        <f t="shared" si="1"/>
        <v>0</v>
      </c>
      <c r="P8" s="208">
        <v>0.4</v>
      </c>
      <c r="Q8" s="46"/>
      <c r="R8" s="326">
        <f t="shared" si="1"/>
        <v>0</v>
      </c>
      <c r="S8" s="326">
        <f t="shared" si="1"/>
        <v>0</v>
      </c>
      <c r="T8" s="326">
        <f t="shared" si="1"/>
        <v>0</v>
      </c>
    </row>
    <row r="9" spans="1:20" ht="24">
      <c r="A9" s="320" t="str">
        <f>'15一般-工资福利'!A10</f>
        <v>201</v>
      </c>
      <c r="B9" s="320">
        <f>'15一般-工资福利'!B10</f>
        <v>31</v>
      </c>
      <c r="C9" s="320"/>
      <c r="D9" s="320"/>
      <c r="E9" s="322" t="str">
        <f>'15一般-工资福利'!E10</f>
        <v>党委办公厅（室）及相关机构事务</v>
      </c>
      <c r="F9" s="46">
        <v>31.36</v>
      </c>
      <c r="G9" s="46">
        <v>31.36</v>
      </c>
      <c r="H9" s="46">
        <v>22.36</v>
      </c>
      <c r="I9" s="46">
        <v>3</v>
      </c>
      <c r="J9" s="46">
        <v>2</v>
      </c>
      <c r="K9" s="325">
        <f aca="true" t="shared" si="2" ref="K9:T9">K10+K11</f>
        <v>0</v>
      </c>
      <c r="L9" s="46"/>
      <c r="M9" s="208">
        <v>3.6</v>
      </c>
      <c r="N9" s="46">
        <f t="shared" si="2"/>
        <v>0</v>
      </c>
      <c r="O9" s="46">
        <f t="shared" si="2"/>
        <v>0</v>
      </c>
      <c r="P9" s="208">
        <v>0.4</v>
      </c>
      <c r="Q9" s="46"/>
      <c r="R9" s="326">
        <f t="shared" si="2"/>
        <v>0</v>
      </c>
      <c r="S9" s="326">
        <f t="shared" si="2"/>
        <v>0</v>
      </c>
      <c r="T9" s="326">
        <f t="shared" si="2"/>
        <v>0</v>
      </c>
    </row>
    <row r="10" spans="1:20" s="22" customFormat="1" ht="24">
      <c r="A10" s="320" t="str">
        <f>'15一般-工资福利'!A11</f>
        <v>201</v>
      </c>
      <c r="B10" s="320" t="str">
        <f>'15一般-工资福利'!B11</f>
        <v>31</v>
      </c>
      <c r="C10" s="320" t="str">
        <f>'15一般-工资福利'!C11</f>
        <v>99</v>
      </c>
      <c r="D10" s="320"/>
      <c r="E10" s="322" t="str">
        <f>'15一般-工资福利'!E11</f>
        <v>其他党委办公厅（室）及相关机构事务支出</v>
      </c>
      <c r="F10" s="46">
        <v>31.36</v>
      </c>
      <c r="G10" s="46">
        <v>31.36</v>
      </c>
      <c r="H10" s="46">
        <v>22.36</v>
      </c>
      <c r="I10" s="48">
        <v>3</v>
      </c>
      <c r="J10" s="46">
        <v>2</v>
      </c>
      <c r="K10" s="48">
        <f>'18商品服务(政府预算)(2)'!K10</f>
        <v>0</v>
      </c>
      <c r="L10" s="46"/>
      <c r="M10" s="208">
        <v>3.6</v>
      </c>
      <c r="N10" s="48">
        <f>'18商品服务(政府预算)(2)'!N10</f>
        <v>0</v>
      </c>
      <c r="O10" s="48">
        <f>'18商品服务(政府预算)(2)'!O10</f>
        <v>0</v>
      </c>
      <c r="P10" s="208">
        <v>0.4</v>
      </c>
      <c r="Q10" s="46"/>
      <c r="R10" s="88">
        <f>'18商品服务(政府预算)(2)'!R10</f>
        <v>0</v>
      </c>
      <c r="S10" s="88">
        <f>'18商品服务(政府预算)(2)'!S10</f>
        <v>0</v>
      </c>
      <c r="T10" s="88">
        <f>'18商品服务(政府预算)(2)'!T10</f>
        <v>0</v>
      </c>
    </row>
    <row r="11" spans="1:20" ht="22.5" customHeight="1">
      <c r="A11" s="88"/>
      <c r="B11" s="88"/>
      <c r="C11" s="88"/>
      <c r="D11" s="88"/>
      <c r="E11" s="323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80"/>
      <c r="S11" s="180"/>
      <c r="T11" s="180"/>
    </row>
    <row r="12" spans="6:17" ht="14.25"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R5:R6"/>
    <mergeCell ref="S5:S6"/>
    <mergeCell ref="H5:H6"/>
    <mergeCell ref="I5:I6"/>
    <mergeCell ref="N5:N6"/>
    <mergeCell ref="O5:O6"/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2018-04-04T08:51:43Z</cp:lastPrinted>
  <dcterms:created xsi:type="dcterms:W3CDTF">1996-12-17T01:32:42Z</dcterms:created>
  <dcterms:modified xsi:type="dcterms:W3CDTF">2022-08-26T00:38:25Z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2052-11.1.0.11115</vt:lpwstr>
  </property>
  <property fmtid="{D5CDD505-2E9C-101B-9397-08002B2CF9AE}" pid="4" name="ICV">
    <vt:lpwstr>0E947C8354D749EDA92524C981ECD158</vt:lpwstr>
  </property>
</Properties>
</file>