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activeTab="3"/>
  </bookViews>
  <sheets>
    <sheet name="一般公共预算收入调整表" sheetId="1" r:id="rId1"/>
    <sheet name="公共预算收支调整表" sheetId="2" r:id="rId2"/>
    <sheet name="新增支出" sheetId="3" r:id="rId3"/>
    <sheet name="政府性基金预算收支调整表" sheetId="4" r:id="rId4"/>
  </sheets>
  <externalReferences>
    <externalReference r:id="rId7"/>
  </externalReferences>
  <definedNames>
    <definedName name="g">GET.CELL(48,INDIRECT("rc",FALSE))</definedName>
    <definedName name="_xlnm.Print_Titles" localSheetId="1">'公共预算收支调整表'!$1:$4</definedName>
    <definedName name="_xlnm.Print_Titles" localSheetId="2">'新增支出'!$2:$4</definedName>
    <definedName name="_xlnm.Print_Titles" localSheetId="0">'一般公共预算收入调整表'!$2:$4</definedName>
    <definedName name="_xlnm._FilterDatabase" localSheetId="2" hidden="1">'新增支出'!$C$4:$E$361</definedName>
  </definedNames>
  <calcPr fullCalcOnLoad="1" iterate="1" iterateCount="100" iterateDelta="0.001"/>
</workbook>
</file>

<file path=xl/sharedStrings.xml><?xml version="1.0" encoding="utf-8"?>
<sst xmlns="http://schemas.openxmlformats.org/spreadsheetml/2006/main" count="845" uniqueCount="572">
  <si>
    <t>表一</t>
  </si>
  <si>
    <r>
      <t>岳阳县2</t>
    </r>
    <r>
      <rPr>
        <b/>
        <sz val="20"/>
        <rFont val="宋体"/>
        <family val="0"/>
      </rPr>
      <t>020年一般公共预算收入调整表</t>
    </r>
  </si>
  <si>
    <t>单位：万元</t>
  </si>
  <si>
    <t>项  目</t>
  </si>
  <si>
    <t>2020年预算数</t>
  </si>
  <si>
    <t>预算调整数</t>
  </si>
  <si>
    <t>2020年执行数</t>
  </si>
  <si>
    <t>执行数为预算的%</t>
  </si>
  <si>
    <t>执行数为上年的%</t>
  </si>
  <si>
    <t>一般公共预算收入</t>
  </si>
  <si>
    <t>一、一般公共预算地方收入</t>
  </si>
  <si>
    <t>（一）税收收入</t>
  </si>
  <si>
    <t>增值税</t>
  </si>
  <si>
    <t>企业所得税</t>
  </si>
  <si>
    <t>个人所得税</t>
  </si>
  <si>
    <t>资源税</t>
  </si>
  <si>
    <t>城市维护建设税</t>
  </si>
  <si>
    <t>房产税</t>
  </si>
  <si>
    <t>城镇土地使用税</t>
  </si>
  <si>
    <t>耕地占用税</t>
  </si>
  <si>
    <t>契税</t>
  </si>
  <si>
    <t>环境保护税</t>
  </si>
  <si>
    <t>印花税</t>
  </si>
  <si>
    <t>土地增值税</t>
  </si>
  <si>
    <t>车船税</t>
  </si>
  <si>
    <t>（二）非税收入</t>
  </si>
  <si>
    <t>专项收入</t>
  </si>
  <si>
    <t>行政事业性收费</t>
  </si>
  <si>
    <t>罚没收入</t>
  </si>
  <si>
    <t>国有资本经营及国有资源有偿使用收入</t>
  </si>
  <si>
    <t>其他非税收</t>
  </si>
  <si>
    <t>二、上划收入</t>
  </si>
  <si>
    <t xml:space="preserve">上划中央 </t>
  </si>
  <si>
    <t>上划省级</t>
  </si>
  <si>
    <t>表二</t>
  </si>
  <si>
    <t>岳阳县2020年公共财政预算收支调整总表</t>
  </si>
  <si>
    <t>收入项目</t>
  </si>
  <si>
    <t>预算数</t>
  </si>
  <si>
    <t>调整数</t>
  </si>
  <si>
    <t>执行数</t>
  </si>
  <si>
    <t>支出项目</t>
  </si>
  <si>
    <t>2019年</t>
  </si>
  <si>
    <t>2020年</t>
  </si>
  <si>
    <t>一、本年收入</t>
  </si>
  <si>
    <t>一、本年支出</t>
  </si>
  <si>
    <t>二、上级补助收入</t>
  </si>
  <si>
    <t>县本级支出</t>
  </si>
  <si>
    <t>上划两税收入返还</t>
  </si>
  <si>
    <t>乡镇级支出</t>
  </si>
  <si>
    <t>上划所得税收入返还</t>
  </si>
  <si>
    <t>二、上解支出</t>
  </si>
  <si>
    <t>省返还基数</t>
  </si>
  <si>
    <t>体制补助</t>
  </si>
  <si>
    <t>税改转移支付</t>
  </si>
  <si>
    <t>工资转移支付</t>
  </si>
  <si>
    <t>村级组织运转经费转移支付</t>
  </si>
  <si>
    <t>均衡性转移支付</t>
  </si>
  <si>
    <t>小三场转移支付</t>
  </si>
  <si>
    <t>湖区转移支付</t>
  </si>
  <si>
    <t>义务教育教师绩效工资</t>
  </si>
  <si>
    <t>原工商业者困难补助</t>
  </si>
  <si>
    <t>企事业单位划转补助收入</t>
  </si>
  <si>
    <t>县级基本财力保障机制经费</t>
  </si>
  <si>
    <t>社区转移支付</t>
  </si>
  <si>
    <t>库区转移支付</t>
  </si>
  <si>
    <t xml:space="preserve">退耕还林转移支付 </t>
  </si>
  <si>
    <t>产粮大县转移支付</t>
  </si>
  <si>
    <t>重点生态区转移支付</t>
  </si>
  <si>
    <t>革命老区转移支付</t>
  </si>
  <si>
    <t>康王区划调整补助</t>
  </si>
  <si>
    <t>工商技监局下放省补助基数</t>
  </si>
  <si>
    <t>卫生事业单位绩效工资中央及省级补助</t>
  </si>
  <si>
    <t>乡村医生、民办教师、放映员补助</t>
  </si>
  <si>
    <t>产油大县转移支付</t>
  </si>
  <si>
    <t>灾后恢复重建财力补助</t>
  </si>
  <si>
    <t>市县财政日常管理工作绩效奖励资金</t>
  </si>
  <si>
    <t>三、债务转贷收入</t>
  </si>
  <si>
    <t>四、盘活财政存量资金</t>
  </si>
  <si>
    <t>支出合计</t>
  </si>
  <si>
    <t>五、上年结余</t>
  </si>
  <si>
    <t>六、从土地收益中调入财力</t>
  </si>
  <si>
    <t>七、从国有资本经营预算调入</t>
  </si>
  <si>
    <t>收入合计</t>
  </si>
  <si>
    <r>
      <t xml:space="preserve">结 </t>
    </r>
    <r>
      <rPr>
        <b/>
        <sz val="10"/>
        <rFont val="宋体"/>
        <family val="0"/>
      </rPr>
      <t xml:space="preserve"> </t>
    </r>
    <r>
      <rPr>
        <b/>
        <sz val="10"/>
        <rFont val="宋体"/>
        <family val="0"/>
      </rPr>
      <t>余</t>
    </r>
  </si>
  <si>
    <t>表三</t>
  </si>
  <si>
    <t>岳阳县2020年新增支出明细表</t>
  </si>
  <si>
    <t>序号</t>
  </si>
  <si>
    <t>内    容</t>
  </si>
  <si>
    <t xml:space="preserve">金 额 </t>
  </si>
  <si>
    <t>报告单位</t>
  </si>
  <si>
    <t>备注</t>
  </si>
  <si>
    <t>合  计</t>
  </si>
  <si>
    <t>自然村通水泥路</t>
  </si>
  <si>
    <t>交通局</t>
  </si>
  <si>
    <t>债券资金</t>
  </si>
  <si>
    <t>脱贫攻坚等基础设施补短板</t>
  </si>
  <si>
    <t>各乡镇</t>
  </si>
  <si>
    <t>教育大班额</t>
  </si>
  <si>
    <t>教体局</t>
  </si>
  <si>
    <t>安排洞庭湖禁捕退捕补偿</t>
  </si>
  <si>
    <t>渔政局</t>
  </si>
  <si>
    <t>保民生</t>
  </si>
  <si>
    <t>乡镇污水处理管网建设</t>
  </si>
  <si>
    <t>住建局</t>
  </si>
  <si>
    <t>解决狮山集镇提质改造经费</t>
  </si>
  <si>
    <t>步仙镇</t>
  </si>
  <si>
    <t>解决毛田镇黄孟公路维修资金</t>
  </si>
  <si>
    <t>毛田镇</t>
  </si>
  <si>
    <t>解决岳阳县规划监察大队办公用房维修经费</t>
  </si>
  <si>
    <t>规划监察大队</t>
  </si>
  <si>
    <t>拨付县委机关2017年维修改造剩余工程款</t>
  </si>
  <si>
    <t>县委办</t>
  </si>
  <si>
    <t>解决县政协机关食堂所需经费</t>
  </si>
  <si>
    <t>政协</t>
  </si>
  <si>
    <t>解决县政协常委、联络办主任（组长）提升履职能力培训班经费</t>
  </si>
  <si>
    <t>请求追加经费</t>
  </si>
  <si>
    <t>科协</t>
  </si>
  <si>
    <t>解决“两会”期间举办大型图片展览经费</t>
  </si>
  <si>
    <t>文联</t>
  </si>
  <si>
    <t>解决县政府机关食堂运营经费</t>
  </si>
  <si>
    <t>政府办</t>
  </si>
  <si>
    <t>解决我镇水资源保护工作经费</t>
  </si>
  <si>
    <t>月田镇</t>
  </si>
  <si>
    <t>解决我县非公职人员无偿献血误工及营养补贴专项经费</t>
  </si>
  <si>
    <t>卫健局</t>
  </si>
  <si>
    <t>解决筻口镇释迦寺村美丽乡村建设资金</t>
  </si>
  <si>
    <t>筻口镇</t>
  </si>
  <si>
    <t>下拨环境保护遗留问题款项</t>
  </si>
  <si>
    <t>新墙镇</t>
  </si>
  <si>
    <t>追加《岳阳县工作》编印经费（政研室）</t>
  </si>
  <si>
    <t>解决乡村振兴工作经费</t>
  </si>
  <si>
    <t>公路局</t>
  </si>
  <si>
    <t>解决全面小康推进工作经费（绩效办）</t>
  </si>
  <si>
    <t>绩效办</t>
  </si>
  <si>
    <t>解决城区绿化维护养护经费</t>
  </si>
  <si>
    <t>园林办</t>
  </si>
  <si>
    <t>解决工改工作经费</t>
  </si>
  <si>
    <t>解决我村水库维修资金（麻塘村）</t>
  </si>
  <si>
    <t>麻塘办事处</t>
  </si>
  <si>
    <t>解决贺氏特色果业专业合作社助力产业扶贫经费（牛皋村）</t>
  </si>
  <si>
    <t>荣家湾镇</t>
  </si>
  <si>
    <t>解决2019年城管局机关工作经费</t>
  </si>
  <si>
    <t>城管局</t>
  </si>
  <si>
    <t>返还2019年度房产税和土地使用税（丰利纸业）</t>
  </si>
  <si>
    <t>丰利纸业</t>
  </si>
  <si>
    <t>拨付城管局办公室及院内改造工程款</t>
  </si>
  <si>
    <t>解决公田镇希望桥维修经费</t>
  </si>
  <si>
    <t>公田镇</t>
  </si>
  <si>
    <t>解决接待专项经费（接待服务中心）</t>
  </si>
  <si>
    <t>解决台创园基础设施建设资金</t>
  </si>
  <si>
    <t>台创园</t>
  </si>
  <si>
    <t>解决创建文明城市市政设施维护经费</t>
  </si>
  <si>
    <t>市政设施维护中心</t>
  </si>
  <si>
    <t>增加财政预算单项经费</t>
  </si>
  <si>
    <t>医保局</t>
  </si>
  <si>
    <t>解决中洲南套船舶维修基地整治工作经费</t>
  </si>
  <si>
    <t>东管会</t>
  </si>
  <si>
    <t>解决人居环境整治工作经费</t>
  </si>
  <si>
    <t>新开镇常山村荷花水库道路修理</t>
  </si>
  <si>
    <t>新开镇</t>
  </si>
  <si>
    <t>各媒体合作经费</t>
  </si>
  <si>
    <t>宣传部</t>
  </si>
  <si>
    <t>解决农村机耕路硬化与便民小桥架设资金（新天村）</t>
  </si>
  <si>
    <t>黄沙街镇</t>
  </si>
  <si>
    <t>解决新开镇常山村七星垸村级道路维修经费</t>
  </si>
  <si>
    <t>解决学校建设经费</t>
  </si>
  <si>
    <t>张谷英镇</t>
  </si>
  <si>
    <t>解决环境卫生整治经费（月田居委会）</t>
  </si>
  <si>
    <t>解决农村道路建设资金（饶村村）</t>
  </si>
  <si>
    <t>解决美丽小屋场建设资金（铁山湖村）</t>
  </si>
  <si>
    <t>解决老干部活动中心门球场建设资金</t>
  </si>
  <si>
    <t>解决张谷英镇集镇停车场资金缺口</t>
  </si>
  <si>
    <t>解决园区环境整治配套资金</t>
  </si>
  <si>
    <t>解决健康扶贫“一站式”结算平台对接开发费用</t>
  </si>
  <si>
    <t>解决麻塘片区教育、旅游项目协调工作经费</t>
  </si>
  <si>
    <t>解决集中供养特困人员春节慰问费用</t>
  </si>
  <si>
    <t>民政局</t>
  </si>
  <si>
    <t>解决春节期间慰问坚守一线干部活动经费</t>
  </si>
  <si>
    <t>解决县级领导慰问特困老干部经费</t>
  </si>
  <si>
    <t>老干活动中心</t>
  </si>
  <si>
    <t>解决县委常委会议室维修改造经费</t>
  </si>
  <si>
    <t>解决S308沿线乡镇控建拆违经费（重点办）</t>
  </si>
  <si>
    <t>S308指挥部</t>
  </si>
  <si>
    <t>拨付梅城公路日常养护经费</t>
  </si>
  <si>
    <t>解决G240岳阳县段路域环境治理经费</t>
  </si>
  <si>
    <t>解决华丰纸业信访协调经费</t>
  </si>
  <si>
    <t>解决我镇城区背街小巷环境卫生整治经费</t>
  </si>
  <si>
    <t>解决新农村建设工作经费</t>
  </si>
  <si>
    <t>人大</t>
  </si>
  <si>
    <t>解决新增机构和人员经费</t>
  </si>
  <si>
    <t>解决代表调研经费</t>
  </si>
  <si>
    <t>解决我县“智慧矫正”建设经费</t>
  </si>
  <si>
    <t>司法局</t>
  </si>
  <si>
    <t>解决春节前后招商工作经费</t>
  </si>
  <si>
    <t>贸促会</t>
  </si>
  <si>
    <t>解决我镇城东村群星片安全饮水工程资金</t>
  </si>
  <si>
    <t>解决事业单位人员招聘经费</t>
  </si>
  <si>
    <t>追加2019年度招商及会务经费</t>
  </si>
  <si>
    <t>高新技术产业园</t>
  </si>
  <si>
    <t>解决环保督察整改专项工作经费</t>
  </si>
  <si>
    <t>铁山水资源保护中心</t>
  </si>
  <si>
    <t>解决全县非公经济人士座谈会经费</t>
  </si>
  <si>
    <t>工商联</t>
  </si>
  <si>
    <t>解决月东村公路砌磡硬化资金（月东村）</t>
  </si>
  <si>
    <t>解决《政府工作报告》调研资料经费</t>
  </si>
  <si>
    <t>长沙银行新设岳阳县支行给予专项奖励</t>
  </si>
  <si>
    <t>金融办</t>
  </si>
  <si>
    <t>申请公路拓宽硬化资金（李段村）</t>
  </si>
  <si>
    <t>拨付价格协助办案经费</t>
  </si>
  <si>
    <t>发改局</t>
  </si>
  <si>
    <t>新型肺炎防控临时工作补助</t>
  </si>
  <si>
    <t>人民医院</t>
  </si>
  <si>
    <t>解决中洲乡样板河整治建设资金</t>
  </si>
  <si>
    <t>中洲乡</t>
  </si>
  <si>
    <t>解决乡村振兴缺口资金</t>
  </si>
  <si>
    <t>解决2019年我局信访协调保障经费</t>
  </si>
  <si>
    <t>信访局</t>
  </si>
  <si>
    <t>解决2020年省、市“两会”特护期值班接访经费</t>
  </si>
  <si>
    <t>解决调研工作经费</t>
  </si>
  <si>
    <t>解决步仙镇军胜支渠修缮资金</t>
  </si>
  <si>
    <t>改造会议室并解决相关经费</t>
  </si>
  <si>
    <t>解决我镇G240“乡味长廊”洞庭渔歌美食文化街氛围营造项目建设资金</t>
  </si>
  <si>
    <t>申请全面小康工作专项经费</t>
  </si>
  <si>
    <t>小康社会领导小组</t>
  </si>
  <si>
    <t>解决2019年抗旱工作经费</t>
  </si>
  <si>
    <t>抗旱指挥部</t>
  </si>
  <si>
    <t>解决全县安全生产在会会务筹备经费</t>
  </si>
  <si>
    <t>应急管理局</t>
  </si>
  <si>
    <t>解决“12.8”较大交通事故调查接待经费</t>
  </si>
  <si>
    <t>解决户口本经费</t>
  </si>
  <si>
    <t>公安局</t>
  </si>
  <si>
    <t>购置执法巡逻车</t>
  </si>
  <si>
    <t>解决“七会合一”会务经费</t>
  </si>
  <si>
    <t>解决李海斌挂职岳阳县人民政府首席专家、县长助理工作经费</t>
  </si>
  <si>
    <t>解决县政府总值班室值班工作经费</t>
  </si>
  <si>
    <t>解决乡镇政协委员工作室建设经费</t>
  </si>
  <si>
    <t>解决十二届县委第七轮常规巡察所需经费</t>
  </si>
  <si>
    <t>巡察办</t>
  </si>
  <si>
    <t>冬春火灾防控消防宣传经费</t>
  </si>
  <si>
    <t>消防大队</t>
  </si>
  <si>
    <t>解决惠农减负工作经费</t>
  </si>
  <si>
    <t>经管局</t>
  </si>
  <si>
    <t>解决“六.五”环境日宣传活动经费</t>
  </si>
  <si>
    <t>环保局</t>
  </si>
  <si>
    <t>解决岳阳县第二次全国污染源普查档案管理工作经费</t>
  </si>
  <si>
    <t>县城法治文化公园建设项目经费</t>
  </si>
  <si>
    <t>解决藜蒿安全生产工作经费</t>
  </si>
  <si>
    <t>解决《岳阳县人大志》编制工作经费</t>
  </si>
  <si>
    <t>解决县城市综合体协调指挥部办公和协调经费</t>
  </si>
  <si>
    <t>解决办公家具及设备购置费用</t>
  </si>
  <si>
    <t>解决我村池塘修缮资金（金垅村）</t>
  </si>
  <si>
    <t>申请奖励的请示报告（王尹静）</t>
  </si>
  <si>
    <t>总工会</t>
  </si>
  <si>
    <t>广场维护中心</t>
  </si>
  <si>
    <t>解决更换老办公楼电梯费用</t>
  </si>
  <si>
    <t>人社局</t>
  </si>
  <si>
    <t>解决县文联工作经费</t>
  </si>
  <si>
    <t>解决迎检工作经费</t>
  </si>
  <si>
    <t>农业局</t>
  </si>
  <si>
    <t>消防工作相关情况的报告</t>
  </si>
  <si>
    <t>解决办公设施添置经费</t>
  </si>
  <si>
    <t>解决城区损毁苗木清理、补植经费</t>
  </si>
  <si>
    <t>解决县委机关食堂2020年度运行经费</t>
  </si>
  <si>
    <t>解决搬入新办公楼办公用品采购费用</t>
  </si>
  <si>
    <t>城市管理环境执法大队</t>
  </si>
  <si>
    <t>解决春节气氛营造经费</t>
  </si>
  <si>
    <t>解决人大机关设备购置经费</t>
  </si>
  <si>
    <t>增加县科技局科技专项经费</t>
  </si>
  <si>
    <t>科技局</t>
  </si>
  <si>
    <t>武警中队警地医疗经费</t>
  </si>
  <si>
    <t>武警中队</t>
  </si>
  <si>
    <t>解决招商引资工作经费</t>
  </si>
  <si>
    <t>解决试行食用农产品合格证制度培训及设备采购经费</t>
  </si>
  <si>
    <t>申请张红葵尸体检验相关经费</t>
  </si>
  <si>
    <t>解决交通建设资金（道仁村）</t>
  </si>
  <si>
    <t>县城岳汩路、荣鹿路隔离护拦增补安装所需经费</t>
  </si>
  <si>
    <t>城管执法大队</t>
  </si>
  <si>
    <t>解决县委机要保密办公场地改造经费</t>
  </si>
  <si>
    <t>2020年东方田鼠防控经费</t>
  </si>
  <si>
    <t>解决规范化司法所建设经费</t>
  </si>
  <si>
    <t>解决督查工作经费</t>
  </si>
  <si>
    <t>县委督查室</t>
  </si>
  <si>
    <t>解决收治中心改扩建工程经费</t>
  </si>
  <si>
    <t>收治中心</t>
  </si>
  <si>
    <t>解决美丽乡村建设资金（山美村）</t>
  </si>
  <si>
    <t>解决宗教团体建设工作经费</t>
  </si>
  <si>
    <t>统战部</t>
  </si>
  <si>
    <t>解决我镇清水村葡萄基地品种改良资金</t>
  </si>
  <si>
    <t>解决我镇水毁设施修复资金</t>
  </si>
  <si>
    <t>解决水毁项目建设资金（倒溪村）</t>
  </si>
  <si>
    <t>解决村道改造缺口资金（东新村）</t>
  </si>
  <si>
    <t>解决环境卫生整治资金缺口（黄沙茶场）</t>
  </si>
  <si>
    <t>黄沙街茶场</t>
  </si>
  <si>
    <t>解决道路白改黑部分缺口资金（相思山村）</t>
  </si>
  <si>
    <t>解决公租房租金</t>
  </si>
  <si>
    <t>解决全县中小学入学新生肺结核筛查工作经费</t>
  </si>
  <si>
    <t>解决道路硬化资金（七一村）</t>
  </si>
  <si>
    <t>柏祥镇</t>
  </si>
  <si>
    <t>解决云山村水毁工程资金（云山村）</t>
  </si>
  <si>
    <t>解决沟渠疏浚维修资金缺口（公诚村）</t>
  </si>
  <si>
    <t>解决毛田镇孟城村因灾水毁工程缺口资金</t>
  </si>
  <si>
    <t>解决江堧集镇改造资金</t>
  </si>
  <si>
    <t>解决基础设施建设资金</t>
  </si>
  <si>
    <t>解决我镇红光等村灾毁设施恢复资金</t>
  </si>
  <si>
    <t>解决筻口镇迎检资金</t>
  </si>
  <si>
    <t>解决柏祥镇桑园村危桥曾公桥维修资金</t>
  </si>
  <si>
    <t>解决我镇沙港河四庠桥段水葫芦清理资金</t>
  </si>
  <si>
    <t>解决征订费</t>
  </si>
  <si>
    <t>开展营商环境第三方评价工作</t>
  </si>
  <si>
    <t>优化办</t>
  </si>
  <si>
    <t>解决集英学校办学经费</t>
  </si>
  <si>
    <t>集英中学</t>
  </si>
  <si>
    <t>解决购置劳动保障监察员服装所需经费</t>
  </si>
  <si>
    <t>劳动监察队</t>
  </si>
  <si>
    <t>解决政策性农业保险承保机构遴选费用</t>
  </si>
  <si>
    <t>财政局</t>
  </si>
  <si>
    <t>解决2020年1-8月份县委重要会议、上级领导来县视察调研相关经费</t>
  </si>
  <si>
    <t>解决2020年1-8月视频会议相关经费</t>
  </si>
  <si>
    <t>解决专项接待工作经费</t>
  </si>
  <si>
    <t>县委接待办</t>
  </si>
  <si>
    <t>解决住户调查电子终端记账产品费用</t>
  </si>
  <si>
    <t>统计局</t>
  </si>
  <si>
    <t>拨付2019年度长江经济带突出环境问题整改工作经费</t>
  </si>
  <si>
    <t>解决灾毁设施恢复资金</t>
  </si>
  <si>
    <t>解决省级金融安全区创建工作经费</t>
  </si>
  <si>
    <t>解决县政府办临聘人员工作经费</t>
  </si>
  <si>
    <t>解决2020年公共机构节能工作经费</t>
  </si>
  <si>
    <t>解决机关维修资金</t>
  </si>
  <si>
    <t>解决应急救灾补损资金</t>
  </si>
  <si>
    <t>杨林街镇</t>
  </si>
  <si>
    <t>解决临时顶岗实习教师工作经费</t>
  </si>
  <si>
    <t>解决支教教师经费</t>
  </si>
  <si>
    <t>2020年全县党外代表人士暑期谈心活动经费</t>
  </si>
  <si>
    <t>解决彭宗屋河堤路建设所需资金</t>
  </si>
  <si>
    <t>解决治超工作经费</t>
  </si>
  <si>
    <t>治理超限超载办公室</t>
  </si>
  <si>
    <t>解决婚姻家庭调适服务中心工作经费</t>
  </si>
  <si>
    <t>妇联</t>
  </si>
  <si>
    <t>解决县政府办创建省级文明单位工作经费</t>
  </si>
  <si>
    <t>解决县政府机关院内基础设施建设维护经费</t>
  </si>
  <si>
    <t>解决县政府东、西两院苗木补栽养护经费</t>
  </si>
  <si>
    <t>解决县看守所经费</t>
  </si>
  <si>
    <t>解决宿舍楼热水器费用</t>
  </si>
  <si>
    <t>党校</t>
  </si>
  <si>
    <t>解决政协信息中心工作经费</t>
  </si>
  <si>
    <t>解决清理水葫芦资金</t>
  </si>
  <si>
    <t>解决2020年初中学业水平考试经费</t>
  </si>
  <si>
    <t>解决高考、中考、全国英语等级考试防疫物资经费</t>
  </si>
  <si>
    <t>解决道路基础实施资金（黄岸村）</t>
  </si>
  <si>
    <t>解决新墙河公田段水葫芦清理经费</t>
  </si>
  <si>
    <t>解决荣家湾镇新墙河流域水葫芦治理经费</t>
  </si>
  <si>
    <t>消防宣传服务外包经费</t>
  </si>
  <si>
    <t>解决水利维修资金</t>
  </si>
  <si>
    <t>解决机关事业单位养老保险系统原始点退费工作经费</t>
  </si>
  <si>
    <t>解决应急救援队伍训练基地建设资金</t>
  </si>
  <si>
    <t>解决全市档案工作会议经费</t>
  </si>
  <si>
    <t>档案馆</t>
  </si>
  <si>
    <t>解决岳阳县9.30烈士公祭活动经费</t>
  </si>
  <si>
    <t>退役军人事务局</t>
  </si>
  <si>
    <t>解决湖南润杰房地产开发有限公司诉县政府行政协议纠纷案一审行政应诉工作经费</t>
  </si>
  <si>
    <t>解决灾后生产自救资金</t>
  </si>
  <si>
    <t>解决超标粮监管联合执法经费</t>
  </si>
  <si>
    <t>商粮局</t>
  </si>
  <si>
    <t>解决接待工作经费</t>
  </si>
  <si>
    <t>解决县委机关2020年度保安保洁专项经费</t>
  </si>
  <si>
    <t>解决县委办老同志联谊活动经费</t>
  </si>
  <si>
    <t>解决台创园污水处理系统运行和在线监控安装项目资金</t>
  </si>
  <si>
    <t>解决县处级以上老干部“重阳节”慰问经费</t>
  </si>
  <si>
    <t>解决《巴陵文学》办刊经费</t>
  </si>
  <si>
    <t>解决水田深翻耕补贴试点县项目工作经费</t>
  </si>
  <si>
    <t>农机服务中心</t>
  </si>
  <si>
    <t>解决全国“平安农机”示范市岳阳县现场点创建经费</t>
  </si>
  <si>
    <t>解决冷冻猪肉储备资金</t>
  </si>
  <si>
    <t>解决岳阳县临储收购周转资金</t>
  </si>
  <si>
    <t>荣家湾粮库</t>
  </si>
  <si>
    <t>解决县政府办公大楼全彩LED电子屏更换费用</t>
  </si>
  <si>
    <t>解决城乡居民养老保险全覆盖工作经费</t>
  </si>
  <si>
    <t>拨付企业社保基金征缴工作经费</t>
  </si>
  <si>
    <t>社会保险服务中心</t>
  </si>
  <si>
    <t>政府办拓展岳阳市协同办公系统相关经费</t>
  </si>
  <si>
    <t>县人武部多媒体课室改造经费</t>
  </si>
  <si>
    <t>人武部</t>
  </si>
  <si>
    <t>解决专项活动用车经费</t>
  </si>
  <si>
    <t>公务用车中心</t>
  </si>
  <si>
    <t>解决我室工作人员跟班学习工作经费（督查室）</t>
  </si>
  <si>
    <t>解决市重点推进项目工作经费（督查室）</t>
  </si>
  <si>
    <t>解决城区绿化苗木防冻刷白工作经费</t>
  </si>
  <si>
    <t>解决十二届县委第八轮常规巡察所需经费</t>
  </si>
  <si>
    <t>解决“三支一扶”志愿者有关经费</t>
  </si>
  <si>
    <t>解决2020年城乡低保专项治理暨年审工作经费</t>
  </si>
  <si>
    <t>解决水毁设施资金（燎原村）</t>
  </si>
  <si>
    <t>诗歌采风活动经费</t>
  </si>
  <si>
    <t>解决活动经费</t>
  </si>
  <si>
    <t>共青团</t>
  </si>
  <si>
    <t>解决城区公园、广场及小游园更换设施设备资金</t>
  </si>
  <si>
    <t>城市广场维护中心</t>
  </si>
  <si>
    <t>解决全县财政年度内控报表及编制工作经费</t>
  </si>
  <si>
    <t>申请农村妇女免费“两癌”检查经费</t>
  </si>
  <si>
    <t>妇保院</t>
  </si>
  <si>
    <t>解决万企帮万村工作经费</t>
  </si>
  <si>
    <t>解决办公用房维修经费</t>
  </si>
  <si>
    <t>采购补充装备器村费</t>
  </si>
  <si>
    <t>解决城区绿化草坪冬季修剪工作经费</t>
  </si>
  <si>
    <t>解决安全饮水整改缺口资金</t>
  </si>
  <si>
    <t>解决协会活动经费</t>
  </si>
  <si>
    <t>曲赋协会</t>
  </si>
  <si>
    <t>解决经营类事业单位改革专项经费</t>
  </si>
  <si>
    <t>解决我县工程建设项目招投标突出问题专项整治工作经费</t>
  </si>
  <si>
    <t>解决我办承办的重要会议和接待活动经费</t>
  </si>
  <si>
    <t>解决2020年征兵经费</t>
  </si>
  <si>
    <t>征兵办</t>
  </si>
  <si>
    <t>解决我办调研经费</t>
  </si>
  <si>
    <t>解决全县机构编制核查工作经费</t>
  </si>
  <si>
    <t>编办</t>
  </si>
  <si>
    <t>解决社保基金专项检查工作经费</t>
  </si>
  <si>
    <t>解决劳动保障监察大队工作经费</t>
  </si>
  <si>
    <t>解决就业扶贫、稳就业专项工作经费</t>
  </si>
  <si>
    <t>解决中心市场电气火灾综合治理部分经费</t>
  </si>
  <si>
    <t>市场中心</t>
  </si>
  <si>
    <t>解决我公司接待用茶经费</t>
  </si>
  <si>
    <t>洞庭春茶场</t>
  </si>
  <si>
    <t>解决镇北路下水道建设资金</t>
  </si>
  <si>
    <t>拨付长丰路华瑞明珠至亿丰段亮化绿化维护项目经费</t>
  </si>
  <si>
    <t>解决城区建筑垃圾清理和临时建筑垃圾消纳场平整经费</t>
  </si>
  <si>
    <t>解决党委电视电话会议系统相关建设经费</t>
  </si>
  <si>
    <t>解决“四上”单位申报工作经费</t>
  </si>
  <si>
    <t>解决征集“回忆和经念毛致用同志党史资料工作经费</t>
  </si>
  <si>
    <t>县委党史研究室</t>
  </si>
  <si>
    <t>解决县安全生产专项整治三年行动专项工作经费</t>
  </si>
  <si>
    <t>解决城南河公园维护及增加配套设施设备资金</t>
  </si>
  <si>
    <t>城市公园广场维护中心</t>
  </si>
  <si>
    <t>解决开展“突出思想引领、讲好抗疫故事”宣传教育活动经费</t>
  </si>
  <si>
    <t>关心下一代委员会</t>
  </si>
  <si>
    <t>解决市关工委来县调研经费</t>
  </si>
  <si>
    <t>解决县关工委讲师团工作经费</t>
  </si>
  <si>
    <t>解决省老科协来我县调研经费</t>
  </si>
  <si>
    <t>解决老干部活动场地维修经费</t>
  </si>
  <si>
    <t>解决县风雨门球场建设资金</t>
  </si>
  <si>
    <t>解决关工委系列活动经费</t>
  </si>
  <si>
    <t>解决政府电子卖场推广建设经费</t>
  </si>
  <si>
    <t>拨付行政村卫生室补助运行经费</t>
  </si>
  <si>
    <t>解决三代杉木种子园科研经费</t>
  </si>
  <si>
    <t>林科所</t>
  </si>
  <si>
    <t>解决荣湾水库防汛及管护经费</t>
  </si>
  <si>
    <t>荣湾湖建设中心</t>
  </si>
  <si>
    <t>解决城区交通秩序整治专项行动经费</t>
  </si>
  <si>
    <t>解决巴陵惠民公司生猪屠宰协调经费</t>
  </si>
  <si>
    <t>解决机关院内绿化亮化建设项目经费</t>
  </si>
  <si>
    <t>解决十二届县委第九轮巡察和省委巡视所需经费</t>
  </si>
  <si>
    <t>解决医保基金审计工作经费</t>
  </si>
  <si>
    <t>解决岳阳县部分退役士兵社保接续专项工作经费</t>
  </si>
  <si>
    <t>解决S308线新步桥交通便道经费</t>
  </si>
  <si>
    <t>拨付实事无人抚养儿童生活费</t>
  </si>
  <si>
    <t>解决县政协党委、联络办主任（组长）提升履职能力培训班经费</t>
  </si>
  <si>
    <t>解决参加全市第二十七届离退休干部门球赛经费</t>
  </si>
  <si>
    <t>解决县关工委“留守儿童之家示范基地建设”经费</t>
  </si>
  <si>
    <t>解决《中西结合中老年养生保健》专刊征订经费</t>
  </si>
  <si>
    <t>解决县老年大学工作经费</t>
  </si>
  <si>
    <t>解决《书画精粹》刊物征订经费</t>
  </si>
  <si>
    <t>拨付事实无人抚养儿童生活费</t>
  </si>
  <si>
    <t>解决交通问题“顽瘴痼疾”整治重点工作经费</t>
  </si>
  <si>
    <t>交警队</t>
  </si>
  <si>
    <t>2020年城乡居民医保基金参保缴费奖补资金</t>
  </si>
  <si>
    <t>解决我局移动执法装备配置经费</t>
  </si>
  <si>
    <t>拨付农村部分计划生育家庭奖励资金</t>
  </si>
  <si>
    <t>太极拳协会</t>
  </si>
  <si>
    <t>拨付本土化公费定向医卫人才培养费用</t>
  </si>
  <si>
    <t>解决县武装中队营房防水工程建设经费</t>
  </si>
  <si>
    <t>拨付桃李春风小镇项目工作经费</t>
  </si>
  <si>
    <t>解决增设变压器费用</t>
  </si>
  <si>
    <t>解决兴吴棚改项目工作经费</t>
  </si>
  <si>
    <t>解决“海外侨胞故乡行—走进湖南”（岳阳县）活动经费</t>
  </si>
  <si>
    <t>归国华侨会</t>
  </si>
  <si>
    <t>申请退还2020年度房产税</t>
  </si>
  <si>
    <t>解决办公场地整体搬迁办公设备添置政府采购资金</t>
  </si>
  <si>
    <t>解决安装岳阳县超限治理站不停车抓拍系统及设备维修经费</t>
  </si>
  <si>
    <t>超限治理站</t>
  </si>
  <si>
    <t>解决我局搬迁新办公楼购置办公设备所需经费</t>
  </si>
  <si>
    <t>病媒体生物预防控制经费</t>
  </si>
  <si>
    <t>国奶扶贫养育工程项目启动资金</t>
  </si>
  <si>
    <t>扶贫办</t>
  </si>
  <si>
    <t>事业养老</t>
  </si>
  <si>
    <t>解决办公场地整体搬迁建设工程资金</t>
  </si>
  <si>
    <t>将非公人员无偿献血补贴纳入财政预算</t>
  </si>
  <si>
    <t>解决女童权益保护百场宣讲活动经费</t>
  </si>
  <si>
    <t>解决城市公交发展缺口经费</t>
  </si>
  <si>
    <t>解决接待经费</t>
  </si>
  <si>
    <t>解决专项工作经费</t>
  </si>
  <si>
    <t>解决县委招待所欠缴养老金、职业年金</t>
  </si>
  <si>
    <t>拨付义务教育公用经费县级配套资金</t>
  </si>
  <si>
    <t>解决大队营区营房改造经费</t>
  </si>
  <si>
    <t>拨付壮大村级集体经济配套资金</t>
  </si>
  <si>
    <t>组织部</t>
  </si>
  <si>
    <t>解决参加全市新编广场舞比赛经费</t>
  </si>
  <si>
    <t>解决参加全省网络大赛活动经费</t>
  </si>
  <si>
    <t>解决农村公益电影放映设备添置和维修资金（电影公司）</t>
  </si>
  <si>
    <t>电影公司</t>
  </si>
  <si>
    <t>解决贫困村道路扩建经费（立新村）</t>
  </si>
  <si>
    <t>解决禁食野生动物退养工作经费</t>
  </si>
  <si>
    <t>林业局</t>
  </si>
  <si>
    <t>解决禁食野生动物无公害化处置经费</t>
  </si>
  <si>
    <t>解决台创园对台经贸交流经费</t>
  </si>
  <si>
    <t>解决岳台两地青年融合发展论坛经费</t>
  </si>
  <si>
    <t>解决台创园创建省级农业科技园区经费</t>
  </si>
  <si>
    <t>解决公务用车接入“全省一张网”平台建设经费</t>
  </si>
  <si>
    <t>解决新建茶园资金</t>
  </si>
  <si>
    <t>解决安全应急宣传活动经费</t>
  </si>
  <si>
    <t>调整我局工作人员人头经费</t>
  </si>
  <si>
    <t>解决环境卫生治理经费</t>
  </si>
  <si>
    <t>大云山管理处</t>
  </si>
  <si>
    <t>解决部分工作经费</t>
  </si>
  <si>
    <t>12345管理办</t>
  </si>
  <si>
    <t>解决“两客一危”安全隐患治理工作经费</t>
  </si>
  <si>
    <t>运管所</t>
  </si>
  <si>
    <t>拨付黄沙街茶场栏河村、原种场李坡村村干部城乡居民养老保险款项</t>
  </si>
  <si>
    <t>拨付推进基层公共服务（一门式）全覆盖工作经费</t>
  </si>
  <si>
    <t>解决村（社区）“两委”换届工作经费</t>
  </si>
  <si>
    <t>解决国务院第七次全国人口普查事后质量抽查迎检费用</t>
  </si>
  <si>
    <t>解决公田镇双田水厂改造资金</t>
  </si>
  <si>
    <t>规范矿产资源管理整治工作经费</t>
  </si>
  <si>
    <t>矿产整治办</t>
  </si>
  <si>
    <t>解决县委招待所2020年度经费缺口</t>
  </si>
  <si>
    <t>解决省级环境督察“回头看”专项工作经费</t>
  </si>
  <si>
    <t>2020年洞庭湖生态环境专项整治和长江经济带生态环境问题排查整治专项行动工作经费</t>
  </si>
  <si>
    <t>追加2020年度给养费</t>
  </si>
  <si>
    <t>2020年下半年县委重要会议、上级领导来县视察调研相关经费</t>
  </si>
  <si>
    <t>解决工作经费</t>
  </si>
  <si>
    <t>拨付岳阳县2020年专门教育工作服务经费</t>
  </si>
  <si>
    <t>春雷学校</t>
  </si>
  <si>
    <t>2020年度退役士兵待安置期间生活补助</t>
  </si>
  <si>
    <t>解决公办高中公用经费县级配套资金</t>
  </si>
  <si>
    <t>解决2017-2020年公费定向委培师范生培养经费</t>
  </si>
  <si>
    <t>解决2020年度校车奖补资金</t>
  </si>
  <si>
    <t>解决2020年校车监控运维服务费</t>
  </si>
  <si>
    <t>解决高中阶段学生军训经费</t>
  </si>
  <si>
    <t>解决教师招聘工作经费</t>
  </si>
  <si>
    <t>解决县级配套学前教育生均公用经费</t>
  </si>
  <si>
    <t>2020年年终四大家经费追加</t>
  </si>
  <si>
    <t>各单位</t>
  </si>
  <si>
    <t>解决远志学校学生结核病预防与治疗资金</t>
  </si>
  <si>
    <t>解决我县打击治理电信网络违法犯罪工作经费</t>
  </si>
  <si>
    <t>打击治理电信网络违法犯罪办</t>
  </si>
  <si>
    <t>拨付毛发检测工作经费</t>
  </si>
  <si>
    <t>禁毒办</t>
  </si>
  <si>
    <t>疫情防控</t>
  </si>
  <si>
    <t>扶贫专项</t>
  </si>
  <si>
    <t>县直部门机关事业单位工作人员增发乡镇工作补贴</t>
  </si>
  <si>
    <t>各部门</t>
  </si>
  <si>
    <t>洞庭湖禁捕退捕补偿</t>
  </si>
  <si>
    <t>县交通指挥中心建设</t>
  </si>
  <si>
    <t>交警大队</t>
  </si>
  <si>
    <t>表四</t>
  </si>
  <si>
    <t>岳阳县2020年政府性基金预算收支调整总表</t>
  </si>
  <si>
    <t xml:space="preserve">单位：万元  </t>
  </si>
  <si>
    <t>2012年决算数</t>
  </si>
  <si>
    <t>1、散装水泥及新型墙体材料专项资金收入</t>
  </si>
  <si>
    <t>1、城乡社区支出</t>
  </si>
  <si>
    <t>2、城市公用事业附加收入</t>
  </si>
  <si>
    <t>2、其它支出</t>
  </si>
  <si>
    <t>3、国有土地使用权出让金收入</t>
  </si>
  <si>
    <t>3、债务付息支出</t>
  </si>
  <si>
    <t>4、污水处理费收入</t>
  </si>
  <si>
    <t>4、抗疫特别国债安排的支出</t>
  </si>
  <si>
    <t>5、其它政府性基金收入</t>
  </si>
  <si>
    <t>三、上解支出</t>
  </si>
  <si>
    <t>三、调出资金</t>
  </si>
  <si>
    <t>二、调入资金</t>
  </si>
  <si>
    <t>三、上级补助收入</t>
  </si>
  <si>
    <t>四、支出合计</t>
  </si>
  <si>
    <t>四、专项债务收入</t>
  </si>
  <si>
    <t>五、收入合计</t>
  </si>
  <si>
    <r>
      <t xml:space="preserve"> </t>
    </r>
    <r>
      <rPr>
        <b/>
        <sz val="11"/>
        <rFont val="宋体"/>
        <family val="0"/>
      </rPr>
      <t xml:space="preserve">  </t>
    </r>
    <r>
      <rPr>
        <b/>
        <sz val="11"/>
        <rFont val="宋体"/>
        <family val="0"/>
      </rPr>
      <t>结</t>
    </r>
    <r>
      <rPr>
        <b/>
        <sz val="11"/>
        <rFont val="宋体"/>
        <family val="0"/>
      </rPr>
      <t xml:space="preserve">   </t>
    </r>
    <r>
      <rPr>
        <b/>
        <sz val="11"/>
        <rFont val="宋体"/>
        <family val="0"/>
      </rPr>
      <t>余</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</si>
</sst>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_);[Red]\(#,##0\)"/>
    <numFmt numFmtId="181" formatCode="0_ "/>
    <numFmt numFmtId="182" formatCode="0_);[Red]\(0\)"/>
    <numFmt numFmtId="183" formatCode="yyyy&quot;年&quot;m&quot;月&quot;d&quot;日&quot;;@"/>
    <numFmt numFmtId="184" formatCode="0;_̀"/>
    <numFmt numFmtId="185" formatCode="0.0_ "/>
    <numFmt numFmtId="186" formatCode="0.0%"/>
  </numFmts>
  <fonts count="52">
    <font>
      <sz val="12"/>
      <name val="宋体"/>
      <family val="0"/>
    </font>
    <font>
      <sz val="11"/>
      <name val="宋体"/>
      <family val="0"/>
    </font>
    <font>
      <b/>
      <sz val="11"/>
      <name val="宋体"/>
      <family val="0"/>
    </font>
    <font>
      <sz val="14"/>
      <name val="黑体"/>
      <family val="3"/>
    </font>
    <font>
      <sz val="20"/>
      <name val="黑体"/>
      <family val="3"/>
    </font>
    <font>
      <b/>
      <sz val="20"/>
      <name val="宋体"/>
      <family val="0"/>
    </font>
    <font>
      <sz val="10"/>
      <name val="Arial"/>
      <family val="2"/>
    </font>
    <font>
      <sz val="10"/>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88">
    <xf numFmtId="0" fontId="0"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8" fillId="0" borderId="0" xfId="0" applyFont="1" applyAlignment="1">
      <alignment horizontal="right" vertical="center"/>
    </xf>
    <xf numFmtId="0" fontId="48"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8" fillId="0" borderId="9" xfId="0" applyFont="1" applyFill="1" applyBorder="1" applyAlignment="1">
      <alignment horizontal="left" vertical="center" wrapText="1"/>
    </xf>
    <xf numFmtId="1" fontId="49" fillId="0" borderId="9" xfId="0" applyNumberFormat="1"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3" fontId="49" fillId="0" borderId="9" xfId="0" applyNumberFormat="1" applyFont="1" applyFill="1" applyBorder="1" applyAlignment="1">
      <alignment horizontal="center" vertical="center" wrapText="1"/>
    </xf>
    <xf numFmtId="3" fontId="49" fillId="0" borderId="9" xfId="0" applyNumberFormat="1" applyFont="1" applyFill="1" applyBorder="1" applyAlignment="1" applyProtection="1">
      <alignment horizontal="left" vertical="center" wrapText="1"/>
      <protection/>
    </xf>
    <xf numFmtId="0" fontId="49" fillId="0" borderId="9" xfId="0" applyNumberFormat="1" applyFont="1" applyFill="1" applyBorder="1" applyAlignment="1" applyProtection="1">
      <alignment horizontal="left" vertical="center" wrapText="1"/>
      <protection/>
    </xf>
    <xf numFmtId="3" fontId="49" fillId="0" borderId="9" xfId="0" applyNumberFormat="1"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180" fontId="49" fillId="0" borderId="9" xfId="0" applyNumberFormat="1" applyFont="1" applyBorder="1" applyAlignment="1">
      <alignment horizontal="center" vertical="center" wrapText="1"/>
    </xf>
    <xf numFmtId="0" fontId="48" fillId="0" borderId="10" xfId="0" applyNumberFormat="1" applyFont="1" applyFill="1" applyBorder="1" applyAlignment="1" applyProtection="1">
      <alignment horizontal="left" vertical="center" wrapText="1"/>
      <protection/>
    </xf>
    <xf numFmtId="0" fontId="48" fillId="0" borderId="9" xfId="0" applyNumberFormat="1" applyFont="1" applyFill="1" applyBorder="1" applyAlignment="1" applyProtection="1">
      <alignment horizontal="left" vertical="center" wrapText="1"/>
      <protection/>
    </xf>
    <xf numFmtId="3" fontId="49" fillId="0" borderId="11" xfId="0" applyNumberFormat="1" applyFont="1" applyFill="1" applyBorder="1" applyAlignment="1" applyProtection="1">
      <alignment horizontal="center" vertical="center" wrapText="1"/>
      <protection/>
    </xf>
    <xf numFmtId="180" fontId="49" fillId="0" borderId="9" xfId="0" applyNumberFormat="1" applyFont="1" applyFill="1" applyBorder="1" applyAlignment="1" applyProtection="1">
      <alignment horizontal="center" vertical="center" wrapText="1"/>
      <protection/>
    </xf>
    <xf numFmtId="0" fontId="48" fillId="0" borderId="9" xfId="0" applyFont="1" applyBorder="1" applyAlignment="1">
      <alignment horizontal="left" vertical="center" wrapText="1"/>
    </xf>
    <xf numFmtId="0" fontId="49" fillId="0" borderId="0" xfId="0" applyFont="1" applyAlignment="1">
      <alignment horizontal="center" vertical="center" wrapText="1"/>
    </xf>
    <xf numFmtId="1" fontId="49" fillId="0" borderId="11" xfId="0" applyNumberFormat="1" applyFont="1" applyFill="1" applyBorder="1" applyAlignment="1">
      <alignment horizontal="center" vertical="center" wrapText="1"/>
    </xf>
    <xf numFmtId="3" fontId="49" fillId="0" borderId="0" xfId="0" applyNumberFormat="1" applyFont="1" applyFill="1" applyBorder="1" applyAlignment="1" applyProtection="1">
      <alignment horizontal="center" vertical="center"/>
      <protection/>
    </xf>
    <xf numFmtId="3" fontId="49" fillId="0" borderId="9" xfId="0" applyNumberFormat="1" applyFont="1" applyBorder="1" applyAlignment="1">
      <alignment horizontal="center" vertical="center"/>
    </xf>
    <xf numFmtId="180" fontId="49" fillId="0" borderId="9" xfId="0" applyNumberFormat="1" applyFont="1" applyBorder="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181" fontId="1" fillId="0" borderId="0" xfId="0" applyNumberFormat="1" applyFont="1" applyFill="1" applyAlignment="1">
      <alignment horizontal="center" vertical="center" wrapText="1"/>
    </xf>
    <xf numFmtId="0" fontId="5" fillId="0" borderId="0" xfId="0" applyFont="1" applyAlignment="1">
      <alignment horizontal="center" vertical="center"/>
    </xf>
    <xf numFmtId="181" fontId="5" fillId="0" borderId="0" xfId="0" applyNumberFormat="1" applyFont="1" applyAlignment="1">
      <alignment horizontal="center" vertical="center"/>
    </xf>
    <xf numFmtId="0" fontId="1" fillId="0" borderId="0" xfId="0" applyFont="1" applyAlignment="1">
      <alignment horizontal="center" vertical="center"/>
    </xf>
    <xf numFmtId="181" fontId="1" fillId="0" borderId="0" xfId="0" applyNumberFormat="1" applyFont="1" applyAlignment="1">
      <alignment horizontal="center" vertical="center"/>
    </xf>
    <xf numFmtId="0" fontId="1" fillId="0" borderId="12" xfId="0" applyFont="1" applyBorder="1" applyAlignment="1">
      <alignment vertical="center"/>
    </xf>
    <xf numFmtId="181" fontId="2"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82" fontId="1" fillId="0" borderId="9" xfId="0" applyNumberFormat="1" applyFont="1" applyBorder="1" applyAlignment="1">
      <alignment horizontal="left" vertical="center" wrapText="1"/>
    </xf>
    <xf numFmtId="182"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vertical="center" wrapText="1"/>
    </xf>
    <xf numFmtId="181"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vertical="center" wrapText="1"/>
    </xf>
    <xf numFmtId="181" fontId="1"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6" fillId="0" borderId="0" xfId="0" applyFont="1" applyAlignment="1">
      <alignment horizontal="center" vertical="top"/>
    </xf>
    <xf numFmtId="0" fontId="4" fillId="33" borderId="0" xfId="0" applyNumberFormat="1" applyFont="1" applyFill="1" applyBorder="1" applyAlignment="1" applyProtection="1">
      <alignment horizontal="center" vertical="top"/>
      <protection/>
    </xf>
    <xf numFmtId="183" fontId="50" fillId="0" borderId="0" xfId="58" applyNumberFormat="1" applyFont="1" applyFill="1" applyBorder="1" applyAlignment="1">
      <alignment horizontal="left" vertical="center" wrapText="1"/>
      <protection/>
    </xf>
    <xf numFmtId="182" fontId="50" fillId="0" borderId="0" xfId="58" applyNumberFormat="1" applyFont="1" applyFill="1" applyBorder="1" applyAlignment="1">
      <alignment horizontal="center" vertical="center" wrapText="1"/>
      <protection/>
    </xf>
    <xf numFmtId="0" fontId="50" fillId="0" borderId="0" xfId="58" applyFont="1" applyFill="1" applyBorder="1" applyAlignment="1">
      <alignment horizontal="center" vertical="center" wrapText="1"/>
      <protection/>
    </xf>
    <xf numFmtId="0" fontId="51" fillId="0" borderId="11" xfId="58" applyFont="1" applyFill="1" applyBorder="1" applyAlignment="1">
      <alignment horizontal="center" vertical="center" wrapText="1"/>
      <protection/>
    </xf>
    <xf numFmtId="182" fontId="51" fillId="0" borderId="9" xfId="58" applyNumberFormat="1" applyFont="1" applyFill="1" applyBorder="1" applyAlignment="1">
      <alignment horizontal="center" vertical="center" wrapText="1"/>
      <protection/>
    </xf>
    <xf numFmtId="0" fontId="51" fillId="0" borderId="10" xfId="58" applyFont="1" applyFill="1" applyBorder="1" applyAlignment="1">
      <alignment horizontal="center" vertical="center" wrapText="1"/>
      <protection/>
    </xf>
    <xf numFmtId="0" fontId="51" fillId="0" borderId="9" xfId="58" applyFont="1" applyFill="1" applyBorder="1" applyAlignment="1">
      <alignment horizontal="center" vertical="center" wrapText="1"/>
      <protection/>
    </xf>
    <xf numFmtId="0" fontId="51" fillId="0" borderId="11" xfId="58" applyFont="1" applyFill="1" applyBorder="1" applyAlignment="1">
      <alignment vertical="center" wrapText="1"/>
      <protection/>
    </xf>
    <xf numFmtId="0" fontId="50" fillId="0" borderId="9" xfId="58" applyFont="1" applyFill="1" applyBorder="1" applyAlignment="1">
      <alignment horizontal="center" vertical="center" wrapText="1"/>
      <protection/>
    </xf>
    <xf numFmtId="182" fontId="50" fillId="0" borderId="9" xfId="58" applyNumberFormat="1" applyFont="1" applyFill="1" applyBorder="1" applyAlignment="1">
      <alignment horizontal="center" vertical="center" wrapText="1"/>
      <protection/>
    </xf>
    <xf numFmtId="0" fontId="50" fillId="0" borderId="11" xfId="58" applyFont="1" applyFill="1" applyBorder="1" applyAlignment="1">
      <alignment horizontal="center" vertical="center" wrapText="1"/>
      <protection/>
    </xf>
    <xf numFmtId="1" fontId="50" fillId="0" borderId="9" xfId="58" applyNumberFormat="1" applyFont="1" applyFill="1" applyBorder="1" applyAlignment="1">
      <alignment horizontal="center" vertical="center" wrapText="1"/>
      <protection/>
    </xf>
    <xf numFmtId="0" fontId="50" fillId="0" borderId="0" xfId="58" applyFont="1" applyFill="1" applyAlignment="1">
      <alignment horizontal="center" vertical="center" wrapText="1"/>
      <protection/>
    </xf>
    <xf numFmtId="184" fontId="51" fillId="0" borderId="9" xfId="58" applyNumberFormat="1" applyFont="1" applyFill="1" applyBorder="1" applyAlignment="1">
      <alignment horizontal="center" vertical="center" wrapText="1"/>
      <protection/>
    </xf>
    <xf numFmtId="0" fontId="51" fillId="0" borderId="9" xfId="58" applyFont="1" applyFill="1" applyBorder="1" applyAlignment="1">
      <alignment vertical="center" wrapText="1"/>
      <protection/>
    </xf>
    <xf numFmtId="1" fontId="51" fillId="0" borderId="9" xfId="58" applyNumberFormat="1" applyFont="1" applyFill="1" applyBorder="1" applyAlignment="1">
      <alignment horizontal="center" vertical="center" wrapText="1"/>
      <protection/>
    </xf>
    <xf numFmtId="181" fontId="51" fillId="0" borderId="9" xfId="58" applyNumberFormat="1" applyFont="1" applyFill="1" applyBorder="1" applyAlignment="1">
      <alignment horizontal="center" vertical="center" wrapText="1"/>
      <protection/>
    </xf>
    <xf numFmtId="181" fontId="50" fillId="0" borderId="12" xfId="58" applyNumberFormat="1" applyFont="1" applyFill="1" applyBorder="1" applyAlignment="1">
      <alignment horizontal="center" vertical="center" wrapText="1"/>
      <protection/>
    </xf>
    <xf numFmtId="181" fontId="50" fillId="0" borderId="9" xfId="58" applyNumberFormat="1" applyFont="1" applyFill="1" applyBorder="1" applyAlignment="1">
      <alignment horizontal="center" vertical="center" wrapText="1"/>
      <protection/>
    </xf>
    <xf numFmtId="0" fontId="6" fillId="0" borderId="9" xfId="0" applyFont="1" applyBorder="1" applyAlignment="1">
      <alignment horizontal="center" vertical="top"/>
    </xf>
    <xf numFmtId="185" fontId="51" fillId="0" borderId="9" xfId="58" applyNumberFormat="1" applyFont="1" applyFill="1" applyBorder="1" applyAlignment="1">
      <alignment horizontal="center" vertical="center" wrapText="1"/>
      <protection/>
    </xf>
    <xf numFmtId="0" fontId="2" fillId="0" borderId="11" xfId="0" applyFont="1" applyBorder="1" applyAlignment="1">
      <alignment horizontal="center" vertical="center" wrapText="1"/>
    </xf>
    <xf numFmtId="0" fontId="8" fillId="0" borderId="9" xfId="0" applyFont="1" applyBorder="1" applyAlignment="1">
      <alignment horizontal="center" vertical="center" wrapText="1"/>
    </xf>
    <xf numFmtId="186" fontId="8" fillId="0" borderId="11" xfId="25" applyNumberFormat="1" applyFont="1" applyBorder="1" applyAlignment="1">
      <alignment horizontal="center" vertical="center" wrapText="1"/>
    </xf>
    <xf numFmtId="10" fontId="8" fillId="0" borderId="9" xfId="25" applyNumberFormat="1" applyFont="1" applyBorder="1" applyAlignment="1">
      <alignment horizontal="center" vertical="center" wrapText="1"/>
    </xf>
    <xf numFmtId="0" fontId="8" fillId="0" borderId="9" xfId="0" applyFont="1" applyBorder="1" applyAlignment="1">
      <alignment horizontal="justify" vertical="center"/>
    </xf>
    <xf numFmtId="0" fontId="8" fillId="0" borderId="9" xfId="0" applyFont="1" applyBorder="1" applyAlignment="1">
      <alignment horizontal="center" vertical="center"/>
    </xf>
    <xf numFmtId="10" fontId="8" fillId="0" borderId="9" xfId="0" applyNumberFormat="1" applyFont="1" applyFill="1" applyBorder="1" applyAlignment="1">
      <alignment horizontal="center" vertical="center" wrapText="1"/>
    </xf>
    <xf numFmtId="10" fontId="8" fillId="0" borderId="9" xfId="0" applyNumberFormat="1"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10" fontId="7" fillId="0" borderId="9" xfId="0" applyNumberFormat="1" applyFont="1" applyBorder="1" applyAlignment="1">
      <alignment horizontal="center" vertical="center"/>
    </xf>
    <xf numFmtId="9" fontId="7" fillId="0" borderId="9" xfId="0" applyNumberFormat="1" applyFont="1" applyBorder="1" applyAlignment="1">
      <alignment horizontal="center" vertical="center"/>
    </xf>
    <xf numFmtId="9" fontId="8" fillId="0" borderId="9" xfId="0" applyNumberFormat="1" applyFont="1" applyBorder="1" applyAlignment="1">
      <alignment horizontal="center" vertical="center"/>
    </xf>
    <xf numFmtId="186" fontId="8" fillId="0" borderId="9" xfId="0" applyNumberFormat="1" applyFont="1" applyBorder="1" applyAlignment="1">
      <alignment horizontal="center" vertical="center"/>
    </xf>
    <xf numFmtId="0" fontId="8" fillId="0" borderId="9"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4_建管站"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2929;&#25991;&#20214;\2020&#24180;\2020&#24180;&#39044;&#31639;\&#21439;&#26412;&#32423;&#39044;&#31639;\&#27491;&#24335;&#26041;&#26696;\&#20154;&#22823;&#24120;&#22996;&#20250;&#27491;&#24335;&#26041;&#26696;4.21\4&#23731;&#38451;&#21439;2020&#24180;&#36130;&#25919;&#39044;&#31639;&#33609;&#26696;&#65293;&#20154;&#22823;&#24120;&#22996;&#20250;4.20&#27491;&#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设置科目批复"/>
      <sheetName val="到单位经费表"/>
      <sheetName val="一"/>
      <sheetName val="1收支总表 "/>
      <sheetName val="2公共财政收入"/>
      <sheetName val="3部门经费"/>
      <sheetName val="一般商品与服务支出"/>
      <sheetName val="社保基金"/>
      <sheetName val="4批复专项"/>
      <sheetName val="5专项审批 "/>
      <sheetName val="非税收入计划"/>
      <sheetName val="支出计划"/>
      <sheetName val="6乡镇"/>
      <sheetName val="7上级专项"/>
      <sheetName val="采购预算封面"/>
      <sheetName val="政府采购"/>
      <sheetName val="8农业保险"/>
      <sheetName val="9债券还本付息"/>
      <sheetName val="10世行贷款"/>
      <sheetName val="二"/>
      <sheetName val="11基金收支"/>
      <sheetName val="12土地出让"/>
      <sheetName val="三"/>
      <sheetName val="13国有资本经营预算"/>
      <sheetName val="四"/>
      <sheetName val="14社会基金预算 "/>
      <sheetName val="五"/>
      <sheetName val="15重点项目建设汇总表"/>
      <sheetName val="16城市建设 "/>
      <sheetName val="17工业园区建设 "/>
      <sheetName val="18交通建设 "/>
      <sheetName val="19教育建设"/>
      <sheetName val="附"/>
    </sheetNames>
    <sheetDataSet>
      <sheetData sheetId="5">
        <row r="49">
          <cell r="BC49">
            <v>203.64505</v>
          </cell>
          <cell r="BD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
  <sheetViews>
    <sheetView workbookViewId="0" topLeftCell="A1">
      <selection activeCell="C19" sqref="C19"/>
    </sheetView>
  </sheetViews>
  <sheetFormatPr defaultColWidth="9.00390625" defaultRowHeight="24.75" customHeight="1"/>
  <cols>
    <col min="1" max="1" width="17.50390625" style="31" customWidth="1"/>
    <col min="2" max="2" width="12.25390625" style="31" customWidth="1"/>
    <col min="3" max="3" width="11.875" style="31" customWidth="1"/>
    <col min="4" max="4" width="13.00390625" style="31" customWidth="1"/>
    <col min="5" max="5" width="12.75390625" style="31" customWidth="1"/>
    <col min="6" max="6" width="13.25390625" style="31" customWidth="1"/>
    <col min="7" max="16384" width="9.00390625" style="31" customWidth="1"/>
  </cols>
  <sheetData>
    <row r="1" spans="1:2" ht="24.75" customHeight="1">
      <c r="A1" s="3" t="s">
        <v>0</v>
      </c>
      <c r="B1" s="3"/>
    </row>
    <row r="2" spans="1:6" ht="32.25" customHeight="1">
      <c r="A2" s="33" t="s">
        <v>1</v>
      </c>
      <c r="B2" s="33"/>
      <c r="C2" s="33"/>
      <c r="D2" s="33"/>
      <c r="E2" s="33"/>
      <c r="F2" s="33"/>
    </row>
    <row r="3" spans="1:6" ht="21" customHeight="1">
      <c r="A3" s="35"/>
      <c r="B3" s="35"/>
      <c r="C3" s="35"/>
      <c r="D3" s="35"/>
      <c r="E3" s="37"/>
      <c r="F3" s="31" t="s">
        <v>2</v>
      </c>
    </row>
    <row r="4" spans="1:6" s="30" customFormat="1" ht="30" customHeight="1">
      <c r="A4" s="7" t="s">
        <v>3</v>
      </c>
      <c r="B4" s="39" t="s">
        <v>4</v>
      </c>
      <c r="C4" s="39" t="s">
        <v>5</v>
      </c>
      <c r="D4" s="39" t="s">
        <v>6</v>
      </c>
      <c r="E4" s="72" t="s">
        <v>7</v>
      </c>
      <c r="F4" s="39" t="s">
        <v>8</v>
      </c>
    </row>
    <row r="5" spans="1:6" s="30" customFormat="1" ht="22.5" customHeight="1">
      <c r="A5" s="73" t="s">
        <v>9</v>
      </c>
      <c r="B5" s="73">
        <f>SUM(B6+B27)</f>
        <v>131966</v>
      </c>
      <c r="C5" s="73">
        <f>SUM(D5-B5)</f>
        <v>-6937</v>
      </c>
      <c r="D5" s="73">
        <f>SUM(D6+D27)</f>
        <v>125029</v>
      </c>
      <c r="E5" s="74">
        <f>SUM(D5/B5)</f>
        <v>0.9474334298228332</v>
      </c>
      <c r="F5" s="75">
        <v>1.023</v>
      </c>
    </row>
    <row r="6" spans="1:6" s="30" customFormat="1" ht="27.75" customHeight="1">
      <c r="A6" s="76" t="s">
        <v>10</v>
      </c>
      <c r="B6" s="77">
        <f>SUM(B7+B21)</f>
        <v>74560</v>
      </c>
      <c r="C6" s="73">
        <f aca="true" t="shared" si="0" ref="C6:C29">SUM(D6-B6)</f>
        <v>-2995</v>
      </c>
      <c r="D6" s="77">
        <f>SUM(D7+D21)</f>
        <v>71565</v>
      </c>
      <c r="E6" s="74">
        <f>SUM(D6/B6)</f>
        <v>0.959831008583691</v>
      </c>
      <c r="F6" s="78">
        <v>1.009</v>
      </c>
    </row>
    <row r="7" spans="1:6" ht="22.5" customHeight="1">
      <c r="A7" s="76" t="s">
        <v>11</v>
      </c>
      <c r="B7" s="77">
        <f>SUM(B8:B20)</f>
        <v>58910</v>
      </c>
      <c r="C7" s="73">
        <f t="shared" si="0"/>
        <v>-4608</v>
      </c>
      <c r="D7" s="77">
        <f>SUM(D8:D20)</f>
        <v>54302</v>
      </c>
      <c r="E7" s="79">
        <v>0.913</v>
      </c>
      <c r="F7" s="79">
        <v>0.953</v>
      </c>
    </row>
    <row r="8" spans="1:6" ht="22.5" customHeight="1">
      <c r="A8" s="80" t="s">
        <v>12</v>
      </c>
      <c r="B8" s="81">
        <v>26572</v>
      </c>
      <c r="C8" s="82">
        <f t="shared" si="0"/>
        <v>-3093</v>
      </c>
      <c r="D8" s="81">
        <v>23479</v>
      </c>
      <c r="E8" s="83">
        <v>0.883</v>
      </c>
      <c r="F8" s="83">
        <v>1.007</v>
      </c>
    </row>
    <row r="9" spans="1:6" ht="22.5" customHeight="1">
      <c r="A9" s="80" t="s">
        <v>13</v>
      </c>
      <c r="B9" s="81">
        <v>3682</v>
      </c>
      <c r="C9" s="82">
        <f t="shared" si="0"/>
        <v>332</v>
      </c>
      <c r="D9" s="81">
        <v>4014</v>
      </c>
      <c r="E9" s="83">
        <v>1.225</v>
      </c>
      <c r="F9" s="83">
        <v>1.324</v>
      </c>
    </row>
    <row r="10" spans="1:6" ht="22.5" customHeight="1">
      <c r="A10" s="80" t="s">
        <v>14</v>
      </c>
      <c r="B10" s="81">
        <v>1083</v>
      </c>
      <c r="C10" s="82">
        <f t="shared" si="0"/>
        <v>14</v>
      </c>
      <c r="D10" s="81">
        <v>1097</v>
      </c>
      <c r="E10" s="83">
        <v>1.012</v>
      </c>
      <c r="F10" s="83">
        <v>1.013</v>
      </c>
    </row>
    <row r="11" spans="1:6" ht="22.5" customHeight="1">
      <c r="A11" s="80" t="s">
        <v>15</v>
      </c>
      <c r="B11" s="81">
        <v>132</v>
      </c>
      <c r="C11" s="82">
        <f t="shared" si="0"/>
        <v>540</v>
      </c>
      <c r="D11" s="81">
        <v>672</v>
      </c>
      <c r="E11" s="84">
        <v>5.13</v>
      </c>
      <c r="F11" s="83">
        <v>5.554</v>
      </c>
    </row>
    <row r="12" spans="1:6" ht="22.5" customHeight="1">
      <c r="A12" s="80" t="s">
        <v>16</v>
      </c>
      <c r="B12" s="81">
        <v>3202</v>
      </c>
      <c r="C12" s="82">
        <f t="shared" si="0"/>
        <v>-102</v>
      </c>
      <c r="D12" s="81">
        <v>3100</v>
      </c>
      <c r="E12" s="83">
        <v>0.968</v>
      </c>
      <c r="F12" s="83">
        <v>1.046</v>
      </c>
    </row>
    <row r="13" spans="1:6" ht="22.5" customHeight="1">
      <c r="A13" s="80" t="s">
        <v>17</v>
      </c>
      <c r="B13" s="81">
        <v>1573</v>
      </c>
      <c r="C13" s="82">
        <f t="shared" si="0"/>
        <v>77</v>
      </c>
      <c r="D13" s="81">
        <v>1650</v>
      </c>
      <c r="E13" s="83">
        <v>1.048</v>
      </c>
      <c r="F13" s="83">
        <v>1.049</v>
      </c>
    </row>
    <row r="14" spans="1:6" ht="22.5" customHeight="1">
      <c r="A14" s="80" t="s">
        <v>18</v>
      </c>
      <c r="B14" s="81">
        <v>1706</v>
      </c>
      <c r="C14" s="82">
        <f t="shared" si="0"/>
        <v>184</v>
      </c>
      <c r="D14" s="81">
        <v>1890</v>
      </c>
      <c r="E14" s="83">
        <v>1.107</v>
      </c>
      <c r="F14" s="83">
        <v>1.108</v>
      </c>
    </row>
    <row r="15" spans="1:6" ht="22.5" customHeight="1">
      <c r="A15" s="80" t="s">
        <v>19</v>
      </c>
      <c r="B15" s="81">
        <v>3729</v>
      </c>
      <c r="C15" s="82">
        <f t="shared" si="0"/>
        <v>-1129</v>
      </c>
      <c r="D15" s="81">
        <v>2600</v>
      </c>
      <c r="E15" s="83">
        <v>0.643</v>
      </c>
      <c r="F15" s="83">
        <v>0.644</v>
      </c>
    </row>
    <row r="16" spans="1:6" ht="22.5" customHeight="1">
      <c r="A16" s="80" t="s">
        <v>20</v>
      </c>
      <c r="B16" s="81">
        <v>9000</v>
      </c>
      <c r="C16" s="82">
        <f t="shared" si="0"/>
        <v>100</v>
      </c>
      <c r="D16" s="81">
        <v>9100</v>
      </c>
      <c r="E16" s="84">
        <v>1</v>
      </c>
      <c r="F16" s="83">
        <v>0.825</v>
      </c>
    </row>
    <row r="17" spans="1:6" ht="22.5" customHeight="1">
      <c r="A17" s="80" t="s">
        <v>21</v>
      </c>
      <c r="B17" s="81">
        <v>153</v>
      </c>
      <c r="C17" s="82">
        <f t="shared" si="0"/>
        <v>-13</v>
      </c>
      <c r="D17" s="81">
        <v>140</v>
      </c>
      <c r="E17" s="83">
        <v>0.915</v>
      </c>
      <c r="F17" s="83">
        <v>0.986</v>
      </c>
    </row>
    <row r="18" spans="1:6" ht="22.5" customHeight="1">
      <c r="A18" s="80" t="s">
        <v>22</v>
      </c>
      <c r="B18" s="81">
        <v>954</v>
      </c>
      <c r="C18" s="82">
        <f t="shared" si="0"/>
        <v>246</v>
      </c>
      <c r="D18" s="81">
        <v>1200</v>
      </c>
      <c r="E18" s="83">
        <v>1.048</v>
      </c>
      <c r="F18" s="83">
        <v>1.133</v>
      </c>
    </row>
    <row r="19" spans="1:6" ht="22.5" customHeight="1">
      <c r="A19" s="80" t="s">
        <v>23</v>
      </c>
      <c r="B19" s="81">
        <v>6310</v>
      </c>
      <c r="C19" s="82">
        <f t="shared" si="0"/>
        <v>-1810</v>
      </c>
      <c r="D19" s="81">
        <v>4500</v>
      </c>
      <c r="E19" s="83">
        <v>0.633</v>
      </c>
      <c r="F19" s="83">
        <v>0.685</v>
      </c>
    </row>
    <row r="20" spans="1:6" ht="22.5" customHeight="1">
      <c r="A20" s="80" t="s">
        <v>24</v>
      </c>
      <c r="B20" s="81">
        <v>814</v>
      </c>
      <c r="C20" s="82">
        <f t="shared" si="0"/>
        <v>46</v>
      </c>
      <c r="D20" s="81">
        <v>860</v>
      </c>
      <c r="E20" s="83">
        <v>1.056</v>
      </c>
      <c r="F20" s="84">
        <v>1.14</v>
      </c>
    </row>
    <row r="21" spans="1:6" ht="22.5" customHeight="1">
      <c r="A21" s="76" t="s">
        <v>25</v>
      </c>
      <c r="B21" s="77">
        <v>15650</v>
      </c>
      <c r="C21" s="73">
        <f t="shared" si="0"/>
        <v>1613</v>
      </c>
      <c r="D21" s="77">
        <v>17263</v>
      </c>
      <c r="E21" s="79">
        <v>1.103</v>
      </c>
      <c r="F21" s="85">
        <v>1.19</v>
      </c>
    </row>
    <row r="22" spans="1:6" ht="22.5" customHeight="1">
      <c r="A22" s="80" t="s">
        <v>26</v>
      </c>
      <c r="B22" s="81">
        <v>3995</v>
      </c>
      <c r="C22" s="82">
        <f t="shared" si="0"/>
        <v>0</v>
      </c>
      <c r="D22" s="81">
        <v>3995</v>
      </c>
      <c r="E22" s="84">
        <v>1</v>
      </c>
      <c r="F22" s="83">
        <v>0.925</v>
      </c>
    </row>
    <row r="23" spans="1:6" ht="22.5" customHeight="1">
      <c r="A23" s="80" t="s">
        <v>27</v>
      </c>
      <c r="B23" s="81">
        <v>2442</v>
      </c>
      <c r="C23" s="82">
        <f t="shared" si="0"/>
        <v>0</v>
      </c>
      <c r="D23" s="81">
        <v>2442</v>
      </c>
      <c r="E23" s="84">
        <v>1</v>
      </c>
      <c r="F23" s="84">
        <v>1.08</v>
      </c>
    </row>
    <row r="24" spans="1:6" ht="22.5" customHeight="1">
      <c r="A24" s="80" t="s">
        <v>28</v>
      </c>
      <c r="B24" s="81">
        <v>2956</v>
      </c>
      <c r="C24" s="82">
        <f t="shared" si="0"/>
        <v>1979</v>
      </c>
      <c r="D24" s="81">
        <v>4935</v>
      </c>
      <c r="E24" s="84">
        <v>1.67</v>
      </c>
      <c r="F24" s="84">
        <v>1.8</v>
      </c>
    </row>
    <row r="25" spans="1:6" ht="22.5" customHeight="1">
      <c r="A25" s="80" t="s">
        <v>29</v>
      </c>
      <c r="B25" s="81">
        <v>5080</v>
      </c>
      <c r="C25" s="82">
        <f t="shared" si="0"/>
        <v>-367</v>
      </c>
      <c r="D25" s="81">
        <v>4713</v>
      </c>
      <c r="E25" s="84">
        <v>0.927</v>
      </c>
      <c r="F25" s="84">
        <v>1.002</v>
      </c>
    </row>
    <row r="26" spans="1:6" ht="22.5" customHeight="1">
      <c r="A26" s="80" t="s">
        <v>30</v>
      </c>
      <c r="B26" s="81">
        <v>1178</v>
      </c>
      <c r="C26" s="82">
        <f t="shared" si="0"/>
        <v>0</v>
      </c>
      <c r="D26" s="81">
        <v>1178</v>
      </c>
      <c r="E26" s="84">
        <v>1</v>
      </c>
      <c r="F26" s="84">
        <v>2.49</v>
      </c>
    </row>
    <row r="27" spans="1:6" ht="22.5" customHeight="1">
      <c r="A27" s="76" t="s">
        <v>31</v>
      </c>
      <c r="B27" s="77">
        <f>SUM(B28:B29)</f>
        <v>57406</v>
      </c>
      <c r="C27" s="73">
        <f t="shared" si="0"/>
        <v>-3942</v>
      </c>
      <c r="D27" s="77">
        <f>SUM(D28:D29)</f>
        <v>53464</v>
      </c>
      <c r="E27" s="79">
        <f>SUM(D27/B27)</f>
        <v>0.9313312197331289</v>
      </c>
      <c r="F27" s="86">
        <v>1.013</v>
      </c>
    </row>
    <row r="28" spans="1:6" ht="22.5" customHeight="1">
      <c r="A28" s="76" t="s">
        <v>32</v>
      </c>
      <c r="B28" s="77">
        <v>45666</v>
      </c>
      <c r="C28" s="73">
        <f t="shared" si="0"/>
        <v>-3384</v>
      </c>
      <c r="D28" s="77">
        <v>42282</v>
      </c>
      <c r="E28" s="79">
        <f>SUM(D28/B28)</f>
        <v>0.925896728419393</v>
      </c>
      <c r="F28" s="86">
        <v>1.063</v>
      </c>
    </row>
    <row r="29" spans="1:6" ht="22.5" customHeight="1">
      <c r="A29" s="87" t="s">
        <v>33</v>
      </c>
      <c r="B29" s="77">
        <v>11740</v>
      </c>
      <c r="C29" s="73">
        <f t="shared" si="0"/>
        <v>-558</v>
      </c>
      <c r="D29" s="77">
        <v>11182</v>
      </c>
      <c r="E29" s="79">
        <f>SUM(D29/B29)</f>
        <v>0.9524701873935264</v>
      </c>
      <c r="F29" s="86">
        <v>0.817</v>
      </c>
    </row>
  </sheetData>
  <sheetProtection/>
  <mergeCells count="2">
    <mergeCell ref="A1:B1"/>
    <mergeCell ref="A2:F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zoomScaleSheetLayoutView="100" workbookViewId="0" topLeftCell="A4">
      <selection activeCell="F12" sqref="F12"/>
    </sheetView>
  </sheetViews>
  <sheetFormatPr defaultColWidth="8.875" defaultRowHeight="14.25"/>
  <cols>
    <col min="1" max="1" width="19.75390625" style="49" customWidth="1"/>
    <col min="2" max="2" width="13.00390625" style="49" customWidth="1"/>
    <col min="3" max="3" width="13.375" style="49" customWidth="1"/>
    <col min="4" max="4" width="13.125" style="49" customWidth="1"/>
    <col min="5" max="5" width="13.625" style="49" hidden="1" customWidth="1"/>
    <col min="6" max="6" width="21.875" style="49" customWidth="1"/>
    <col min="7" max="8" width="9.00390625" style="49" hidden="1" customWidth="1"/>
    <col min="9" max="9" width="12.375" style="49" customWidth="1"/>
    <col min="10" max="10" width="12.50390625" style="49" customWidth="1"/>
    <col min="11" max="11" width="11.25390625" style="49" customWidth="1"/>
    <col min="12" max="16384" width="8.875" style="49" customWidth="1"/>
  </cols>
  <sheetData>
    <row r="1" ht="16.5" customHeight="1">
      <c r="A1" s="3" t="s">
        <v>34</v>
      </c>
    </row>
    <row r="2" spans="1:11" ht="33.75" customHeight="1">
      <c r="A2" s="50" t="s">
        <v>35</v>
      </c>
      <c r="B2" s="50"/>
      <c r="C2" s="50"/>
      <c r="D2" s="50"/>
      <c r="E2" s="50"/>
      <c r="F2" s="50"/>
      <c r="G2" s="50"/>
      <c r="H2" s="50"/>
      <c r="I2" s="50"/>
      <c r="J2" s="50"/>
      <c r="K2" s="50"/>
    </row>
    <row r="3" spans="1:10" ht="14.25" customHeight="1">
      <c r="A3" s="51"/>
      <c r="B3" s="52"/>
      <c r="C3" s="52"/>
      <c r="D3" s="52"/>
      <c r="E3" s="53"/>
      <c r="F3" s="53"/>
      <c r="G3" s="53"/>
      <c r="H3" s="53"/>
      <c r="I3" s="68" t="s">
        <v>2</v>
      </c>
      <c r="J3" s="68"/>
    </row>
    <row r="4" spans="1:11" ht="22.5" customHeight="1">
      <c r="A4" s="54" t="s">
        <v>36</v>
      </c>
      <c r="B4" s="55" t="s">
        <v>37</v>
      </c>
      <c r="C4" s="55" t="s">
        <v>38</v>
      </c>
      <c r="D4" s="55" t="s">
        <v>39</v>
      </c>
      <c r="E4" s="54" t="s">
        <v>40</v>
      </c>
      <c r="F4" s="56"/>
      <c r="G4" s="57" t="s">
        <v>41</v>
      </c>
      <c r="H4" s="57" t="s">
        <v>42</v>
      </c>
      <c r="I4" s="55" t="s">
        <v>37</v>
      </c>
      <c r="J4" s="55" t="s">
        <v>38</v>
      </c>
      <c r="K4" s="55" t="s">
        <v>39</v>
      </c>
    </row>
    <row r="5" spans="1:11" ht="22.5" customHeight="1">
      <c r="A5" s="58" t="s">
        <v>43</v>
      </c>
      <c r="B5" s="55">
        <v>74560</v>
      </c>
      <c r="C5" s="55">
        <v>-2995</v>
      </c>
      <c r="D5" s="55">
        <f>SUM(B5+C5)</f>
        <v>71565</v>
      </c>
      <c r="E5" s="54" t="s">
        <v>44</v>
      </c>
      <c r="F5" s="56"/>
      <c r="G5" s="55">
        <f>SUM(G6:G7)</f>
        <v>203156.14094783584</v>
      </c>
      <c r="H5" s="55">
        <f>SUM(H6:H7)</f>
        <v>203.64505</v>
      </c>
      <c r="I5" s="67">
        <v>232091</v>
      </c>
      <c r="J5" s="67">
        <f>SUM(J6:J7)</f>
        <v>33757.5</v>
      </c>
      <c r="K5" s="67">
        <f>SUM(I5+J5)</f>
        <v>265848.5</v>
      </c>
    </row>
    <row r="6" spans="1:11" ht="22.5" customHeight="1">
      <c r="A6" s="58" t="s">
        <v>45</v>
      </c>
      <c r="B6" s="57">
        <v>102461</v>
      </c>
      <c r="C6" s="57">
        <f>SUM(C7:C33)</f>
        <v>43550</v>
      </c>
      <c r="D6" s="55">
        <f aca="true" t="shared" si="0" ref="D6:D38">SUM(B6+C6)</f>
        <v>146011</v>
      </c>
      <c r="E6" s="59">
        <v>1</v>
      </c>
      <c r="F6" s="59" t="s">
        <v>46</v>
      </c>
      <c r="G6" s="60">
        <v>170135.14094783584</v>
      </c>
      <c r="H6" s="60">
        <f>'[1]3部门经费'!BC49+'[1]3部门经费'!BD49+'[1]5专项审批 '!F120-'[1]11基金收支'!D50-'[1]11基金收支'!D51-'[1]13国有资本经营预算'!E49</f>
        <v>203.64505</v>
      </c>
      <c r="I6" s="69">
        <v>198354</v>
      </c>
      <c r="J6" s="69">
        <v>33757.5</v>
      </c>
      <c r="K6" s="69">
        <f>SUM(I6+J6)</f>
        <v>232111.5</v>
      </c>
    </row>
    <row r="7" spans="1:11" ht="22.5" customHeight="1">
      <c r="A7" s="59" t="s">
        <v>47</v>
      </c>
      <c r="B7" s="59">
        <v>2633</v>
      </c>
      <c r="C7" s="59">
        <v>0</v>
      </c>
      <c r="D7" s="55">
        <f t="shared" si="0"/>
        <v>2633</v>
      </c>
      <c r="E7" s="59">
        <v>2</v>
      </c>
      <c r="F7" s="59" t="s">
        <v>48</v>
      </c>
      <c r="G7" s="60">
        <v>33021</v>
      </c>
      <c r="H7" s="60">
        <f>'[1]6乡镇'!V65</f>
        <v>0</v>
      </c>
      <c r="I7" s="69">
        <v>33736</v>
      </c>
      <c r="J7" s="69">
        <v>0</v>
      </c>
      <c r="K7" s="69">
        <f>SUM(I7+J7)</f>
        <v>33736</v>
      </c>
    </row>
    <row r="8" spans="1:11" ht="22.5" customHeight="1">
      <c r="A8" s="59" t="s">
        <v>49</v>
      </c>
      <c r="B8" s="59">
        <v>792</v>
      </c>
      <c r="C8" s="59">
        <v>0</v>
      </c>
      <c r="D8" s="55">
        <f t="shared" si="0"/>
        <v>792</v>
      </c>
      <c r="E8" s="54" t="s">
        <v>50</v>
      </c>
      <c r="F8" s="56"/>
      <c r="G8" s="55">
        <f>SUM(G9:G26)</f>
        <v>3733</v>
      </c>
      <c r="H8" s="55">
        <f>SUM(H9:H26)</f>
        <v>4883</v>
      </c>
      <c r="I8" s="55">
        <v>4883</v>
      </c>
      <c r="J8" s="67">
        <v>0</v>
      </c>
      <c r="K8" s="67">
        <f>SUM(I8+J8)</f>
        <v>4883</v>
      </c>
    </row>
    <row r="9" spans="1:11" ht="22.5" customHeight="1">
      <c r="A9" s="59" t="s">
        <v>51</v>
      </c>
      <c r="B9" s="59">
        <v>2312</v>
      </c>
      <c r="C9" s="59">
        <v>0</v>
      </c>
      <c r="D9" s="55">
        <f t="shared" si="0"/>
        <v>2312</v>
      </c>
      <c r="E9" s="61">
        <v>1</v>
      </c>
      <c r="F9" s="61"/>
      <c r="G9" s="60">
        <v>115</v>
      </c>
      <c r="H9" s="60">
        <v>115</v>
      </c>
      <c r="I9" s="69"/>
      <c r="J9" s="70"/>
      <c r="K9" s="70"/>
    </row>
    <row r="10" spans="1:11" ht="22.5" customHeight="1">
      <c r="A10" s="59" t="s">
        <v>52</v>
      </c>
      <c r="B10" s="59">
        <v>3195</v>
      </c>
      <c r="C10" s="59">
        <v>0</v>
      </c>
      <c r="D10" s="55">
        <f t="shared" si="0"/>
        <v>3195</v>
      </c>
      <c r="E10" s="61">
        <v>2</v>
      </c>
      <c r="F10" s="59"/>
      <c r="G10" s="60">
        <v>88</v>
      </c>
      <c r="H10" s="60">
        <v>88</v>
      </c>
      <c r="I10" s="69"/>
      <c r="J10" s="70"/>
      <c r="K10" s="70"/>
    </row>
    <row r="11" spans="1:11" ht="22.5" customHeight="1">
      <c r="A11" s="59" t="s">
        <v>53</v>
      </c>
      <c r="B11" s="59">
        <v>5656</v>
      </c>
      <c r="C11" s="59">
        <v>0</v>
      </c>
      <c r="D11" s="55">
        <f t="shared" si="0"/>
        <v>5656</v>
      </c>
      <c r="E11" s="61">
        <v>3</v>
      </c>
      <c r="F11" s="59"/>
      <c r="G11" s="60">
        <v>140</v>
      </c>
      <c r="H11" s="60">
        <v>140</v>
      </c>
      <c r="I11" s="69"/>
      <c r="J11" s="70"/>
      <c r="K11" s="70"/>
    </row>
    <row r="12" spans="1:11" ht="22.5" customHeight="1">
      <c r="A12" s="59" t="s">
        <v>54</v>
      </c>
      <c r="B12" s="59">
        <v>8148</v>
      </c>
      <c r="C12" s="59">
        <v>0</v>
      </c>
      <c r="D12" s="55">
        <f t="shared" si="0"/>
        <v>8148</v>
      </c>
      <c r="E12" s="61">
        <v>4</v>
      </c>
      <c r="F12" s="59"/>
      <c r="G12" s="60">
        <v>70</v>
      </c>
      <c r="H12" s="60">
        <v>70</v>
      </c>
      <c r="I12" s="69"/>
      <c r="J12" s="70"/>
      <c r="K12" s="70"/>
    </row>
    <row r="13" spans="1:11" ht="22.5" customHeight="1">
      <c r="A13" s="59" t="s">
        <v>55</v>
      </c>
      <c r="B13" s="59">
        <v>854</v>
      </c>
      <c r="C13" s="59">
        <v>0</v>
      </c>
      <c r="D13" s="55">
        <f t="shared" si="0"/>
        <v>854</v>
      </c>
      <c r="E13" s="61">
        <v>5</v>
      </c>
      <c r="F13" s="59"/>
      <c r="G13" s="60">
        <v>21</v>
      </c>
      <c r="H13" s="60">
        <v>21</v>
      </c>
      <c r="I13" s="69"/>
      <c r="J13" s="70"/>
      <c r="K13" s="70"/>
    </row>
    <row r="14" spans="1:11" ht="22.5" customHeight="1">
      <c r="A14" s="59" t="s">
        <v>56</v>
      </c>
      <c r="B14" s="59">
        <v>46615</v>
      </c>
      <c r="C14" s="59">
        <v>10601</v>
      </c>
      <c r="D14" s="55">
        <f t="shared" si="0"/>
        <v>57216</v>
      </c>
      <c r="E14" s="61">
        <v>6</v>
      </c>
      <c r="F14" s="59"/>
      <c r="G14" s="60">
        <v>21</v>
      </c>
      <c r="H14" s="60">
        <v>21</v>
      </c>
      <c r="I14" s="69"/>
      <c r="J14" s="70"/>
      <c r="K14" s="70"/>
    </row>
    <row r="15" spans="1:11" ht="22.5" customHeight="1">
      <c r="A15" s="59" t="s">
        <v>57</v>
      </c>
      <c r="B15" s="59">
        <v>301</v>
      </c>
      <c r="C15" s="59">
        <v>0</v>
      </c>
      <c r="D15" s="55">
        <f t="shared" si="0"/>
        <v>301</v>
      </c>
      <c r="E15" s="61">
        <v>7</v>
      </c>
      <c r="F15" s="59"/>
      <c r="G15" s="60">
        <v>11</v>
      </c>
      <c r="H15" s="60">
        <v>11</v>
      </c>
      <c r="I15" s="69"/>
      <c r="J15" s="70"/>
      <c r="K15" s="70"/>
    </row>
    <row r="16" spans="1:11" ht="22.5" customHeight="1">
      <c r="A16" s="59" t="s">
        <v>58</v>
      </c>
      <c r="B16" s="59">
        <v>512</v>
      </c>
      <c r="C16" s="59">
        <v>0</v>
      </c>
      <c r="D16" s="55">
        <f t="shared" si="0"/>
        <v>512</v>
      </c>
      <c r="E16" s="61">
        <v>8</v>
      </c>
      <c r="F16" s="59"/>
      <c r="G16" s="60">
        <v>34</v>
      </c>
      <c r="H16" s="60">
        <v>34</v>
      </c>
      <c r="I16" s="69"/>
      <c r="J16" s="70"/>
      <c r="K16" s="70"/>
    </row>
    <row r="17" spans="1:11" ht="22.5" customHeight="1">
      <c r="A17" s="59" t="s">
        <v>59</v>
      </c>
      <c r="B17" s="59">
        <v>1170</v>
      </c>
      <c r="C17" s="59">
        <v>0</v>
      </c>
      <c r="D17" s="55">
        <f t="shared" si="0"/>
        <v>1170</v>
      </c>
      <c r="E17" s="61">
        <v>9</v>
      </c>
      <c r="F17" s="59"/>
      <c r="G17" s="60">
        <v>286</v>
      </c>
      <c r="H17" s="60">
        <v>286</v>
      </c>
      <c r="I17" s="69"/>
      <c r="J17" s="70"/>
      <c r="K17" s="70"/>
    </row>
    <row r="18" spans="1:11" ht="22.5" customHeight="1">
      <c r="A18" s="59" t="s">
        <v>60</v>
      </c>
      <c r="B18" s="59">
        <v>11</v>
      </c>
      <c r="C18" s="59">
        <v>0</v>
      </c>
      <c r="D18" s="55">
        <f t="shared" si="0"/>
        <v>11</v>
      </c>
      <c r="E18" s="61">
        <v>10</v>
      </c>
      <c r="F18" s="59"/>
      <c r="G18" s="60">
        <v>59</v>
      </c>
      <c r="H18" s="60">
        <v>59</v>
      </c>
      <c r="I18" s="69"/>
      <c r="J18" s="70"/>
      <c r="K18" s="70"/>
    </row>
    <row r="19" spans="1:11" ht="22.5" customHeight="1">
      <c r="A19" s="59" t="s">
        <v>61</v>
      </c>
      <c r="B19" s="59">
        <v>234</v>
      </c>
      <c r="C19" s="59">
        <v>0</v>
      </c>
      <c r="D19" s="55">
        <f t="shared" si="0"/>
        <v>234</v>
      </c>
      <c r="E19" s="61">
        <v>11</v>
      </c>
      <c r="F19" s="59"/>
      <c r="G19" s="60">
        <v>120</v>
      </c>
      <c r="H19" s="60">
        <v>126</v>
      </c>
      <c r="I19" s="69"/>
      <c r="J19" s="70"/>
      <c r="K19" s="70"/>
    </row>
    <row r="20" spans="1:11" ht="22.5" customHeight="1">
      <c r="A20" s="59" t="s">
        <v>62</v>
      </c>
      <c r="B20" s="59">
        <v>16276</v>
      </c>
      <c r="C20" s="59">
        <v>29947</v>
      </c>
      <c r="D20" s="55">
        <f t="shared" si="0"/>
        <v>46223</v>
      </c>
      <c r="E20" s="61">
        <v>12</v>
      </c>
      <c r="F20" s="59"/>
      <c r="G20" s="60">
        <v>16</v>
      </c>
      <c r="H20" s="60">
        <v>16</v>
      </c>
      <c r="I20" s="69"/>
      <c r="J20" s="70"/>
      <c r="K20" s="70"/>
    </row>
    <row r="21" spans="1:11" ht="22.5" customHeight="1">
      <c r="A21" s="59" t="s">
        <v>63</v>
      </c>
      <c r="B21" s="59">
        <v>126</v>
      </c>
      <c r="C21" s="59">
        <v>0</v>
      </c>
      <c r="D21" s="55">
        <f t="shared" si="0"/>
        <v>126</v>
      </c>
      <c r="E21" s="61">
        <v>13</v>
      </c>
      <c r="F21" s="59"/>
      <c r="G21" s="60">
        <v>117</v>
      </c>
      <c r="H21" s="60">
        <v>117</v>
      </c>
      <c r="I21" s="69"/>
      <c r="J21" s="70"/>
      <c r="K21" s="70"/>
    </row>
    <row r="22" spans="1:11" ht="22.5" customHeight="1">
      <c r="A22" s="59" t="s">
        <v>64</v>
      </c>
      <c r="B22" s="59">
        <v>640</v>
      </c>
      <c r="C22" s="59">
        <v>0</v>
      </c>
      <c r="D22" s="55">
        <f t="shared" si="0"/>
        <v>640</v>
      </c>
      <c r="E22" s="61">
        <v>14</v>
      </c>
      <c r="F22" s="59"/>
      <c r="G22" s="60">
        <v>341</v>
      </c>
      <c r="H22" s="60">
        <v>341</v>
      </c>
      <c r="I22" s="69"/>
      <c r="J22" s="70"/>
      <c r="K22" s="70"/>
    </row>
    <row r="23" spans="1:11" ht="22.5" customHeight="1">
      <c r="A23" s="59" t="s">
        <v>65</v>
      </c>
      <c r="B23" s="59">
        <v>135</v>
      </c>
      <c r="C23" s="59">
        <v>0</v>
      </c>
      <c r="D23" s="55">
        <f t="shared" si="0"/>
        <v>135</v>
      </c>
      <c r="E23" s="59">
        <v>15</v>
      </c>
      <c r="F23" s="59"/>
      <c r="G23" s="60">
        <v>53</v>
      </c>
      <c r="H23" s="60">
        <v>53</v>
      </c>
      <c r="I23" s="69"/>
      <c r="J23" s="70"/>
      <c r="K23" s="70"/>
    </row>
    <row r="24" spans="1:11" ht="22.5" customHeight="1">
      <c r="A24" s="59" t="s">
        <v>66</v>
      </c>
      <c r="B24" s="59">
        <v>3171</v>
      </c>
      <c r="C24" s="55">
        <v>-276</v>
      </c>
      <c r="D24" s="55">
        <f t="shared" si="0"/>
        <v>2895</v>
      </c>
      <c r="E24" s="61">
        <v>16</v>
      </c>
      <c r="F24" s="59"/>
      <c r="G24" s="60">
        <v>2241</v>
      </c>
      <c r="H24" s="60">
        <v>2241</v>
      </c>
      <c r="I24" s="69"/>
      <c r="J24" s="70"/>
      <c r="K24" s="70"/>
    </row>
    <row r="25" spans="1:11" ht="22.5" customHeight="1">
      <c r="A25" s="59" t="s">
        <v>67</v>
      </c>
      <c r="B25" s="59">
        <v>5661</v>
      </c>
      <c r="C25" s="59">
        <v>91</v>
      </c>
      <c r="D25" s="55">
        <f t="shared" si="0"/>
        <v>5752</v>
      </c>
      <c r="E25" s="62">
        <v>17</v>
      </c>
      <c r="F25" s="59"/>
      <c r="G25" s="59">
        <v>0</v>
      </c>
      <c r="H25" s="59">
        <v>1144</v>
      </c>
      <c r="I25" s="69"/>
      <c r="J25" s="70"/>
      <c r="K25" s="70"/>
    </row>
    <row r="26" spans="1:11" ht="22.5" customHeight="1">
      <c r="A26" s="59" t="s">
        <v>68</v>
      </c>
      <c r="B26" s="59">
        <v>1649</v>
      </c>
      <c r="C26" s="59">
        <v>287</v>
      </c>
      <c r="D26" s="55">
        <f t="shared" si="0"/>
        <v>1936</v>
      </c>
      <c r="E26" s="63">
        <v>18</v>
      </c>
      <c r="F26" s="59"/>
      <c r="G26" s="59"/>
      <c r="H26" s="59"/>
      <c r="I26" s="69"/>
      <c r="J26" s="70"/>
      <c r="K26" s="70"/>
    </row>
    <row r="27" spans="1:11" ht="22.5" customHeight="1">
      <c r="A27" s="59" t="s">
        <v>69</v>
      </c>
      <c r="B27" s="59">
        <v>238</v>
      </c>
      <c r="C27" s="59">
        <v>0</v>
      </c>
      <c r="D27" s="55">
        <f t="shared" si="0"/>
        <v>238</v>
      </c>
      <c r="E27" s="54"/>
      <c r="F27" s="56"/>
      <c r="G27" s="64">
        <v>121051.5</v>
      </c>
      <c r="H27" s="64">
        <f>'[1]7上级专项'!F130</f>
        <v>0</v>
      </c>
      <c r="I27" s="67"/>
      <c r="J27" s="70"/>
      <c r="K27" s="70"/>
    </row>
    <row r="28" spans="1:11" ht="22.5" customHeight="1">
      <c r="A28" s="59" t="s">
        <v>70</v>
      </c>
      <c r="B28" s="59">
        <v>1521</v>
      </c>
      <c r="C28" s="59">
        <v>0</v>
      </c>
      <c r="D28" s="55">
        <f t="shared" si="0"/>
        <v>1521</v>
      </c>
      <c r="E28" s="62"/>
      <c r="F28" s="57"/>
      <c r="G28" s="64"/>
      <c r="H28" s="64"/>
      <c r="I28" s="67"/>
      <c r="J28" s="70"/>
      <c r="K28" s="70"/>
    </row>
    <row r="29" spans="1:11" ht="22.5" customHeight="1">
      <c r="A29" s="59" t="s">
        <v>71</v>
      </c>
      <c r="B29" s="59">
        <v>259</v>
      </c>
      <c r="C29" s="59">
        <v>0</v>
      </c>
      <c r="D29" s="55">
        <f t="shared" si="0"/>
        <v>259</v>
      </c>
      <c r="E29" s="62"/>
      <c r="F29" s="57"/>
      <c r="G29" s="64"/>
      <c r="H29" s="64"/>
      <c r="I29" s="67"/>
      <c r="J29" s="70"/>
      <c r="K29" s="70"/>
    </row>
    <row r="30" spans="1:11" ht="22.5" customHeight="1">
      <c r="A30" s="59" t="s">
        <v>72</v>
      </c>
      <c r="B30" s="59">
        <v>352</v>
      </c>
      <c r="C30" s="59">
        <v>0</v>
      </c>
      <c r="D30" s="55">
        <f t="shared" si="0"/>
        <v>352</v>
      </c>
      <c r="E30" s="62"/>
      <c r="F30" s="57"/>
      <c r="G30" s="64"/>
      <c r="H30" s="64"/>
      <c r="I30" s="67"/>
      <c r="J30" s="70"/>
      <c r="K30" s="70"/>
    </row>
    <row r="31" spans="1:11" ht="22.5" customHeight="1">
      <c r="A31" s="59" t="s">
        <v>73</v>
      </c>
      <c r="B31" s="59">
        <v>0</v>
      </c>
      <c r="C31" s="59">
        <v>300</v>
      </c>
      <c r="D31" s="55">
        <f t="shared" si="0"/>
        <v>300</v>
      </c>
      <c r="E31" s="62"/>
      <c r="F31" s="57"/>
      <c r="G31" s="64"/>
      <c r="H31" s="64"/>
      <c r="I31" s="67"/>
      <c r="J31" s="70"/>
      <c r="K31" s="70"/>
    </row>
    <row r="32" spans="1:11" ht="22.5" customHeight="1">
      <c r="A32" s="59" t="s">
        <v>74</v>
      </c>
      <c r="B32" s="59">
        <v>0</v>
      </c>
      <c r="C32" s="59">
        <v>2300</v>
      </c>
      <c r="D32" s="55">
        <f t="shared" si="0"/>
        <v>2300</v>
      </c>
      <c r="E32" s="62"/>
      <c r="F32" s="57"/>
      <c r="G32" s="64"/>
      <c r="H32" s="64"/>
      <c r="I32" s="67"/>
      <c r="J32" s="70"/>
      <c r="K32" s="70"/>
    </row>
    <row r="33" spans="1:11" ht="22.5" customHeight="1">
      <c r="A33" s="59" t="s">
        <v>75</v>
      </c>
      <c r="B33" s="59">
        <v>0</v>
      </c>
      <c r="C33" s="59">
        <v>300</v>
      </c>
      <c r="D33" s="55">
        <f t="shared" si="0"/>
        <v>300</v>
      </c>
      <c r="E33" s="62"/>
      <c r="F33" s="57"/>
      <c r="G33" s="64"/>
      <c r="H33" s="64"/>
      <c r="I33" s="67"/>
      <c r="J33" s="70"/>
      <c r="K33" s="70"/>
    </row>
    <row r="34" spans="1:11" ht="22.5" customHeight="1">
      <c r="A34" s="65" t="s">
        <v>76</v>
      </c>
      <c r="B34" s="57">
        <v>20000</v>
      </c>
      <c r="C34" s="55">
        <v>1690</v>
      </c>
      <c r="D34" s="55">
        <f t="shared" si="0"/>
        <v>21690</v>
      </c>
      <c r="E34" s="62"/>
      <c r="F34" s="59"/>
      <c r="G34" s="60"/>
      <c r="H34" s="60"/>
      <c r="I34" s="67"/>
      <c r="J34" s="70"/>
      <c r="K34" s="70"/>
    </row>
    <row r="35" spans="1:11" ht="22.5" customHeight="1">
      <c r="A35" s="65" t="s">
        <v>77</v>
      </c>
      <c r="B35" s="57">
        <v>700</v>
      </c>
      <c r="C35" s="55">
        <v>0</v>
      </c>
      <c r="D35" s="55">
        <f t="shared" si="0"/>
        <v>700</v>
      </c>
      <c r="E35" s="62"/>
      <c r="F35" s="57" t="s">
        <v>78</v>
      </c>
      <c r="G35" s="60" t="e">
        <f>SUM(#REF!,G3,G22)</f>
        <v>#REF!</v>
      </c>
      <c r="H35" s="60" t="e">
        <f>SUM(#REF!,H3,H22)</f>
        <v>#REF!</v>
      </c>
      <c r="I35" s="67">
        <f>SUM(I5+I8)</f>
        <v>236974</v>
      </c>
      <c r="J35" s="67">
        <f>SUM(J5+J8)</f>
        <v>33757.5</v>
      </c>
      <c r="K35" s="71">
        <f>SUM(I35+J35)</f>
        <v>270731.5</v>
      </c>
    </row>
    <row r="36" spans="1:11" ht="22.5" customHeight="1">
      <c r="A36" s="65" t="s">
        <v>79</v>
      </c>
      <c r="B36" s="57">
        <v>0</v>
      </c>
      <c r="C36" s="55">
        <v>950</v>
      </c>
      <c r="D36" s="55">
        <f t="shared" si="0"/>
        <v>950</v>
      </c>
      <c r="E36" s="62"/>
      <c r="F36" s="59"/>
      <c r="G36" s="60"/>
      <c r="H36" s="60"/>
      <c r="I36" s="67"/>
      <c r="J36" s="70"/>
      <c r="K36" s="70"/>
    </row>
    <row r="37" spans="1:11" ht="22.5" customHeight="1">
      <c r="A37" s="65" t="s">
        <v>80</v>
      </c>
      <c r="B37" s="57">
        <v>38753</v>
      </c>
      <c r="C37" s="55">
        <v>-8266</v>
      </c>
      <c r="D37" s="55">
        <f t="shared" si="0"/>
        <v>30487</v>
      </c>
      <c r="E37" s="66"/>
      <c r="F37" s="57"/>
      <c r="G37" s="55"/>
      <c r="H37" s="55"/>
      <c r="I37" s="67"/>
      <c r="J37" s="70"/>
      <c r="K37" s="70"/>
    </row>
    <row r="38" spans="1:11" ht="22.5" customHeight="1">
      <c r="A38" s="65" t="s">
        <v>81</v>
      </c>
      <c r="B38" s="57">
        <v>500</v>
      </c>
      <c r="C38" s="55">
        <v>-500</v>
      </c>
      <c r="D38" s="55">
        <f t="shared" si="0"/>
        <v>0</v>
      </c>
      <c r="E38" s="66"/>
      <c r="F38" s="57"/>
      <c r="G38" s="55"/>
      <c r="H38" s="55"/>
      <c r="I38" s="67"/>
      <c r="J38" s="70"/>
      <c r="K38" s="70"/>
    </row>
    <row r="39" spans="1:11" ht="22.5" customHeight="1">
      <c r="A39" s="65" t="s">
        <v>82</v>
      </c>
      <c r="B39" s="55">
        <f>SUM(B5+B6+B34+B35+B37+B38)</f>
        <v>236974</v>
      </c>
      <c r="C39" s="55">
        <f>SUM(C5+C6+C34+C35+C36+C37+C38)</f>
        <v>34429</v>
      </c>
      <c r="D39" s="55">
        <f>SUM(D5+D6+D34+D35+D36+D37)</f>
        <v>271403</v>
      </c>
      <c r="E39" s="66"/>
      <c r="F39" s="57" t="s">
        <v>83</v>
      </c>
      <c r="G39" s="67">
        <f>SUM(G5,G8,G27)</f>
        <v>327940.64094783587</v>
      </c>
      <c r="H39" s="67">
        <f>SUM(H5,H8,H27)</f>
        <v>5086.64505</v>
      </c>
      <c r="I39" s="67"/>
      <c r="J39" s="67"/>
      <c r="K39" s="71">
        <f>SUM(D39-K35)</f>
        <v>671.5</v>
      </c>
    </row>
    <row r="40" ht="26.25" customHeight="1"/>
    <row r="41" ht="26.25" customHeight="1"/>
    <row r="42" ht="26.25" customHeight="1"/>
    <row r="43" ht="26.25" customHeight="1"/>
    <row r="44" ht="26.25" customHeight="1"/>
    <row r="45" ht="26.25" customHeight="1"/>
    <row r="46" ht="26.25" customHeight="1"/>
  </sheetData>
  <sheetProtection/>
  <mergeCells count="6">
    <mergeCell ref="A2:K2"/>
    <mergeCell ref="I3:J3"/>
    <mergeCell ref="E4:F4"/>
    <mergeCell ref="E5:F5"/>
    <mergeCell ref="E8:F8"/>
    <mergeCell ref="E27:F27"/>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61"/>
  <sheetViews>
    <sheetView workbookViewId="0" topLeftCell="A1">
      <selection activeCell="C10" activeCellId="1" sqref="C6:C8 C10"/>
    </sheetView>
  </sheetViews>
  <sheetFormatPr defaultColWidth="9.00390625" defaultRowHeight="24.75" customHeight="1"/>
  <cols>
    <col min="1" max="1" width="5.125" style="31" customWidth="1"/>
    <col min="2" max="2" width="40.375" style="31" customWidth="1"/>
    <col min="3" max="3" width="11.25390625" style="32" customWidth="1"/>
    <col min="4" max="4" width="10.75390625" style="31" customWidth="1"/>
    <col min="5" max="5" width="13.125" style="31" customWidth="1"/>
    <col min="6" max="16384" width="9.00390625" style="31" customWidth="1"/>
  </cols>
  <sheetData>
    <row r="1" spans="1:2" ht="24.75" customHeight="1">
      <c r="A1" s="3" t="s">
        <v>84</v>
      </c>
      <c r="B1" s="3"/>
    </row>
    <row r="2" spans="1:5" ht="39.75" customHeight="1">
      <c r="A2" s="33" t="s">
        <v>85</v>
      </c>
      <c r="B2" s="33"/>
      <c r="C2" s="34"/>
      <c r="D2" s="33"/>
      <c r="E2" s="33"/>
    </row>
    <row r="3" spans="1:5" ht="26.25" customHeight="1">
      <c r="A3" s="35"/>
      <c r="B3" s="35"/>
      <c r="C3" s="36"/>
      <c r="D3" s="35"/>
      <c r="E3" s="37" t="s">
        <v>2</v>
      </c>
    </row>
    <row r="4" spans="1:5" s="30" customFormat="1" ht="30" customHeight="1">
      <c r="A4" s="7" t="s">
        <v>86</v>
      </c>
      <c r="B4" s="7" t="s">
        <v>87</v>
      </c>
      <c r="C4" s="38" t="s">
        <v>88</v>
      </c>
      <c r="D4" s="7" t="s">
        <v>89</v>
      </c>
      <c r="E4" s="7" t="s">
        <v>90</v>
      </c>
    </row>
    <row r="5" spans="1:5" s="30" customFormat="1" ht="30" customHeight="1">
      <c r="A5" s="7"/>
      <c r="B5" s="7" t="s">
        <v>91</v>
      </c>
      <c r="C5" s="38">
        <v>35448</v>
      </c>
      <c r="D5" s="7"/>
      <c r="E5" s="7"/>
    </row>
    <row r="6" spans="1:5" ht="30" customHeight="1">
      <c r="A6" s="39">
        <v>1</v>
      </c>
      <c r="B6" s="40" t="s">
        <v>92</v>
      </c>
      <c r="C6" s="41">
        <v>1900</v>
      </c>
      <c r="D6" s="41" t="s">
        <v>93</v>
      </c>
      <c r="E6" s="42" t="s">
        <v>94</v>
      </c>
    </row>
    <row r="7" spans="1:5" ht="30" customHeight="1">
      <c r="A7" s="39">
        <v>2</v>
      </c>
      <c r="B7" s="40" t="s">
        <v>95</v>
      </c>
      <c r="C7" s="41">
        <v>2690</v>
      </c>
      <c r="D7" s="41" t="s">
        <v>96</v>
      </c>
      <c r="E7" s="42" t="s">
        <v>94</v>
      </c>
    </row>
    <row r="8" spans="1:5" ht="30" customHeight="1">
      <c r="A8" s="39">
        <v>3</v>
      </c>
      <c r="B8" s="40" t="s">
        <v>97</v>
      </c>
      <c r="C8" s="41">
        <v>7000</v>
      </c>
      <c r="D8" s="41" t="s">
        <v>98</v>
      </c>
      <c r="E8" s="42" t="s">
        <v>94</v>
      </c>
    </row>
    <row r="9" spans="1:5" ht="30" customHeight="1">
      <c r="A9" s="39">
        <v>4</v>
      </c>
      <c r="B9" s="43" t="s">
        <v>99</v>
      </c>
      <c r="C9" s="44">
        <v>1749</v>
      </c>
      <c r="D9" s="45" t="s">
        <v>100</v>
      </c>
      <c r="E9" s="42" t="s">
        <v>101</v>
      </c>
    </row>
    <row r="10" spans="1:5" ht="30" customHeight="1">
      <c r="A10" s="39">
        <v>5</v>
      </c>
      <c r="B10" s="43" t="s">
        <v>102</v>
      </c>
      <c r="C10" s="44">
        <v>5400</v>
      </c>
      <c r="D10" s="45" t="s">
        <v>103</v>
      </c>
      <c r="E10" s="42" t="s">
        <v>94</v>
      </c>
    </row>
    <row r="11" spans="1:5" ht="30" customHeight="1">
      <c r="A11" s="39">
        <v>6</v>
      </c>
      <c r="B11" s="46" t="s">
        <v>104</v>
      </c>
      <c r="C11" s="47">
        <v>15</v>
      </c>
      <c r="D11" s="46" t="s">
        <v>105</v>
      </c>
      <c r="E11" s="42"/>
    </row>
    <row r="12" spans="1:5" ht="30" customHeight="1">
      <c r="A12" s="39">
        <v>7</v>
      </c>
      <c r="B12" s="46" t="s">
        <v>106</v>
      </c>
      <c r="C12" s="47">
        <v>20</v>
      </c>
      <c r="D12" s="46" t="s">
        <v>107</v>
      </c>
      <c r="E12" s="42"/>
    </row>
    <row r="13" spans="1:5" ht="30" customHeight="1">
      <c r="A13" s="39">
        <v>8</v>
      </c>
      <c r="B13" s="46" t="s">
        <v>108</v>
      </c>
      <c r="C13" s="47">
        <v>20</v>
      </c>
      <c r="D13" s="46" t="s">
        <v>109</v>
      </c>
      <c r="E13" s="42"/>
    </row>
    <row r="14" spans="1:5" ht="30" customHeight="1">
      <c r="A14" s="39">
        <v>9</v>
      </c>
      <c r="B14" s="46" t="s">
        <v>110</v>
      </c>
      <c r="C14" s="47">
        <v>96.8</v>
      </c>
      <c r="D14" s="46" t="s">
        <v>111</v>
      </c>
      <c r="E14" s="42"/>
    </row>
    <row r="15" spans="1:5" ht="30" customHeight="1">
      <c r="A15" s="39">
        <v>10</v>
      </c>
      <c r="B15" s="46" t="s">
        <v>112</v>
      </c>
      <c r="C15" s="47">
        <v>10</v>
      </c>
      <c r="D15" s="46" t="s">
        <v>113</v>
      </c>
      <c r="E15" s="42"/>
    </row>
    <row r="16" spans="1:5" ht="30" customHeight="1">
      <c r="A16" s="39">
        <v>11</v>
      </c>
      <c r="B16" s="46" t="s">
        <v>114</v>
      </c>
      <c r="C16" s="47">
        <v>10</v>
      </c>
      <c r="D16" s="46" t="s">
        <v>113</v>
      </c>
      <c r="E16" s="42"/>
    </row>
    <row r="17" spans="1:5" ht="30" customHeight="1">
      <c r="A17" s="39">
        <v>12</v>
      </c>
      <c r="B17" s="46" t="s">
        <v>115</v>
      </c>
      <c r="C17" s="47">
        <v>5</v>
      </c>
      <c r="D17" s="46" t="s">
        <v>116</v>
      </c>
      <c r="E17" s="42"/>
    </row>
    <row r="18" spans="1:5" ht="30" customHeight="1">
      <c r="A18" s="39">
        <v>13</v>
      </c>
      <c r="B18" s="46" t="s">
        <v>117</v>
      </c>
      <c r="C18" s="47">
        <v>5</v>
      </c>
      <c r="D18" s="46" t="s">
        <v>118</v>
      </c>
      <c r="E18" s="42"/>
    </row>
    <row r="19" spans="1:5" ht="24.75" customHeight="1">
      <c r="A19" s="39">
        <v>14</v>
      </c>
      <c r="B19" s="46" t="s">
        <v>119</v>
      </c>
      <c r="C19" s="47">
        <v>30</v>
      </c>
      <c r="D19" s="46" t="s">
        <v>120</v>
      </c>
      <c r="E19" s="45"/>
    </row>
    <row r="20" spans="1:5" ht="24.75" customHeight="1">
      <c r="A20" s="39">
        <v>15</v>
      </c>
      <c r="B20" s="46" t="s">
        <v>121</v>
      </c>
      <c r="C20" s="47">
        <v>15</v>
      </c>
      <c r="D20" s="46" t="s">
        <v>122</v>
      </c>
      <c r="E20" s="45"/>
    </row>
    <row r="21" spans="1:5" ht="24.75" customHeight="1">
      <c r="A21" s="39">
        <v>16</v>
      </c>
      <c r="B21" s="46" t="s">
        <v>123</v>
      </c>
      <c r="C21" s="47">
        <v>15</v>
      </c>
      <c r="D21" s="46" t="s">
        <v>124</v>
      </c>
      <c r="E21" s="45"/>
    </row>
    <row r="22" spans="1:5" ht="24.75" customHeight="1">
      <c r="A22" s="39">
        <v>17</v>
      </c>
      <c r="B22" s="46" t="s">
        <v>125</v>
      </c>
      <c r="C22" s="47">
        <v>30</v>
      </c>
      <c r="D22" s="46" t="s">
        <v>126</v>
      </c>
      <c r="E22" s="45"/>
    </row>
    <row r="23" spans="1:5" ht="24.75" customHeight="1">
      <c r="A23" s="39">
        <v>18</v>
      </c>
      <c r="B23" s="46" t="s">
        <v>127</v>
      </c>
      <c r="C23" s="47">
        <v>20</v>
      </c>
      <c r="D23" s="46" t="s">
        <v>128</v>
      </c>
      <c r="E23" s="45"/>
    </row>
    <row r="24" spans="1:5" ht="24.75" customHeight="1">
      <c r="A24" s="39">
        <v>19</v>
      </c>
      <c r="B24" s="46" t="s">
        <v>129</v>
      </c>
      <c r="C24" s="47">
        <v>10</v>
      </c>
      <c r="D24" s="46" t="s">
        <v>111</v>
      </c>
      <c r="E24" s="45"/>
    </row>
    <row r="25" spans="1:5" ht="24.75" customHeight="1">
      <c r="A25" s="39">
        <v>20</v>
      </c>
      <c r="B25" s="46" t="s">
        <v>130</v>
      </c>
      <c r="C25" s="47">
        <v>40</v>
      </c>
      <c r="D25" s="46" t="s">
        <v>131</v>
      </c>
      <c r="E25" s="45"/>
    </row>
    <row r="26" spans="1:5" ht="24.75" customHeight="1">
      <c r="A26" s="39">
        <v>21</v>
      </c>
      <c r="B26" s="46" t="s">
        <v>132</v>
      </c>
      <c r="C26" s="47">
        <v>3</v>
      </c>
      <c r="D26" s="46" t="s">
        <v>133</v>
      </c>
      <c r="E26" s="45"/>
    </row>
    <row r="27" spans="1:5" ht="24.75" customHeight="1">
      <c r="A27" s="39">
        <v>22</v>
      </c>
      <c r="B27" s="46" t="s">
        <v>134</v>
      </c>
      <c r="C27" s="47">
        <v>10</v>
      </c>
      <c r="D27" s="46" t="s">
        <v>135</v>
      </c>
      <c r="E27" s="45"/>
    </row>
    <row r="28" spans="1:5" ht="24.75" customHeight="1">
      <c r="A28" s="39">
        <v>23</v>
      </c>
      <c r="B28" s="46" t="s">
        <v>136</v>
      </c>
      <c r="C28" s="47">
        <v>20</v>
      </c>
      <c r="D28" s="46" t="s">
        <v>103</v>
      </c>
      <c r="E28" s="45"/>
    </row>
    <row r="29" spans="1:5" ht="24.75" customHeight="1">
      <c r="A29" s="39">
        <v>24</v>
      </c>
      <c r="B29" s="46" t="s">
        <v>137</v>
      </c>
      <c r="C29" s="47">
        <v>4</v>
      </c>
      <c r="D29" s="46" t="s">
        <v>138</v>
      </c>
      <c r="E29" s="45"/>
    </row>
    <row r="30" spans="1:5" ht="24.75" customHeight="1">
      <c r="A30" s="39">
        <v>25</v>
      </c>
      <c r="B30" s="46" t="s">
        <v>139</v>
      </c>
      <c r="C30" s="47">
        <v>3</v>
      </c>
      <c r="D30" s="46" t="s">
        <v>140</v>
      </c>
      <c r="E30" s="45"/>
    </row>
    <row r="31" spans="1:5" ht="24.75" customHeight="1">
      <c r="A31" s="39">
        <v>26</v>
      </c>
      <c r="B31" s="46" t="s">
        <v>141</v>
      </c>
      <c r="C31" s="47">
        <v>24</v>
      </c>
      <c r="D31" s="46" t="s">
        <v>142</v>
      </c>
      <c r="E31" s="45"/>
    </row>
    <row r="32" spans="1:5" ht="24.75" customHeight="1">
      <c r="A32" s="39">
        <v>27</v>
      </c>
      <c r="B32" s="46" t="s">
        <v>143</v>
      </c>
      <c r="C32" s="47">
        <v>112.944</v>
      </c>
      <c r="D32" s="46" t="s">
        <v>144</v>
      </c>
      <c r="E32" s="45"/>
    </row>
    <row r="33" spans="1:5" ht="24.75" customHeight="1">
      <c r="A33" s="39">
        <v>28</v>
      </c>
      <c r="B33" s="46" t="s">
        <v>145</v>
      </c>
      <c r="C33" s="47">
        <v>100</v>
      </c>
      <c r="D33" s="46" t="s">
        <v>142</v>
      </c>
      <c r="E33" s="45"/>
    </row>
    <row r="34" spans="1:5" ht="24.75" customHeight="1">
      <c r="A34" s="39">
        <v>29</v>
      </c>
      <c r="B34" s="46" t="s">
        <v>146</v>
      </c>
      <c r="C34" s="47">
        <v>20</v>
      </c>
      <c r="D34" s="46" t="s">
        <v>147</v>
      </c>
      <c r="E34" s="45"/>
    </row>
    <row r="35" spans="1:5" ht="24.75" customHeight="1">
      <c r="A35" s="39">
        <v>30</v>
      </c>
      <c r="B35" s="46" t="s">
        <v>148</v>
      </c>
      <c r="C35" s="47">
        <v>8</v>
      </c>
      <c r="D35" s="46" t="s">
        <v>111</v>
      </c>
      <c r="E35" s="45"/>
    </row>
    <row r="36" spans="1:5" ht="24.75" customHeight="1">
      <c r="A36" s="39">
        <v>31</v>
      </c>
      <c r="B36" s="46" t="s">
        <v>149</v>
      </c>
      <c r="C36" s="47">
        <v>16.48</v>
      </c>
      <c r="D36" s="46" t="s">
        <v>150</v>
      </c>
      <c r="E36" s="45"/>
    </row>
    <row r="37" spans="1:5" ht="24.75" customHeight="1">
      <c r="A37" s="39">
        <v>32</v>
      </c>
      <c r="B37" s="46" t="s">
        <v>149</v>
      </c>
      <c r="C37" s="47">
        <v>28.15</v>
      </c>
      <c r="D37" s="46" t="s">
        <v>150</v>
      </c>
      <c r="E37" s="45"/>
    </row>
    <row r="38" spans="1:5" ht="24.75" customHeight="1">
      <c r="A38" s="39">
        <v>33</v>
      </c>
      <c r="B38" s="46" t="s">
        <v>151</v>
      </c>
      <c r="C38" s="47">
        <v>10</v>
      </c>
      <c r="D38" s="46" t="s">
        <v>152</v>
      </c>
      <c r="E38" s="45"/>
    </row>
    <row r="39" spans="1:5" ht="24.75" customHeight="1">
      <c r="A39" s="39">
        <v>34</v>
      </c>
      <c r="B39" s="46" t="s">
        <v>153</v>
      </c>
      <c r="C39" s="47">
        <v>25</v>
      </c>
      <c r="D39" s="46" t="s">
        <v>154</v>
      </c>
      <c r="E39" s="45"/>
    </row>
    <row r="40" spans="1:5" ht="24.75" customHeight="1">
      <c r="A40" s="39">
        <v>35</v>
      </c>
      <c r="B40" s="46" t="s">
        <v>155</v>
      </c>
      <c r="C40" s="47">
        <v>8</v>
      </c>
      <c r="D40" s="46" t="s">
        <v>156</v>
      </c>
      <c r="E40" s="45"/>
    </row>
    <row r="41" spans="1:5" ht="24.75" customHeight="1">
      <c r="A41" s="39">
        <v>36</v>
      </c>
      <c r="B41" s="46" t="s">
        <v>157</v>
      </c>
      <c r="C41" s="47">
        <v>100</v>
      </c>
      <c r="D41" s="46" t="s">
        <v>105</v>
      </c>
      <c r="E41" s="45"/>
    </row>
    <row r="42" spans="1:5" ht="24.75" customHeight="1">
      <c r="A42" s="39">
        <v>37</v>
      </c>
      <c r="B42" s="46" t="s">
        <v>158</v>
      </c>
      <c r="C42" s="47">
        <v>4</v>
      </c>
      <c r="D42" s="46" t="s">
        <v>159</v>
      </c>
      <c r="E42" s="45"/>
    </row>
    <row r="43" spans="1:5" ht="24.75" customHeight="1">
      <c r="A43" s="39">
        <v>38</v>
      </c>
      <c r="B43" s="46" t="s">
        <v>160</v>
      </c>
      <c r="C43" s="47">
        <v>196</v>
      </c>
      <c r="D43" s="46" t="s">
        <v>161</v>
      </c>
      <c r="E43" s="45"/>
    </row>
    <row r="44" spans="1:5" ht="24.75" customHeight="1">
      <c r="A44" s="39">
        <v>39</v>
      </c>
      <c r="B44" s="46" t="s">
        <v>162</v>
      </c>
      <c r="C44" s="47">
        <v>5</v>
      </c>
      <c r="D44" s="46" t="s">
        <v>163</v>
      </c>
      <c r="E44" s="45"/>
    </row>
    <row r="45" spans="1:5" ht="24.75" customHeight="1">
      <c r="A45" s="39">
        <v>40</v>
      </c>
      <c r="B45" s="46" t="s">
        <v>164</v>
      </c>
      <c r="C45" s="47">
        <v>5</v>
      </c>
      <c r="D45" s="46" t="s">
        <v>159</v>
      </c>
      <c r="E45" s="45"/>
    </row>
    <row r="46" spans="1:5" ht="24.75" customHeight="1">
      <c r="A46" s="39">
        <v>41</v>
      </c>
      <c r="B46" s="46" t="s">
        <v>165</v>
      </c>
      <c r="C46" s="47">
        <v>5</v>
      </c>
      <c r="D46" s="46" t="s">
        <v>166</v>
      </c>
      <c r="E46" s="45"/>
    </row>
    <row r="47" spans="1:5" ht="24.75" customHeight="1">
      <c r="A47" s="39">
        <v>42</v>
      </c>
      <c r="B47" s="46" t="s">
        <v>167</v>
      </c>
      <c r="C47" s="47">
        <v>5</v>
      </c>
      <c r="D47" s="46" t="s">
        <v>122</v>
      </c>
      <c r="E47" s="45"/>
    </row>
    <row r="48" spans="1:5" ht="24.75" customHeight="1">
      <c r="A48" s="39">
        <v>43</v>
      </c>
      <c r="B48" s="46" t="s">
        <v>168</v>
      </c>
      <c r="C48" s="47">
        <v>2</v>
      </c>
      <c r="D48" s="46" t="s">
        <v>166</v>
      </c>
      <c r="E48" s="45"/>
    </row>
    <row r="49" spans="1:5" ht="24.75" customHeight="1">
      <c r="A49" s="39">
        <v>44</v>
      </c>
      <c r="B49" s="46" t="s">
        <v>169</v>
      </c>
      <c r="C49" s="47">
        <v>4</v>
      </c>
      <c r="D49" s="46" t="s">
        <v>122</v>
      </c>
      <c r="E49" s="45"/>
    </row>
    <row r="50" spans="1:5" ht="24.75" customHeight="1">
      <c r="A50" s="39">
        <v>45</v>
      </c>
      <c r="B50" s="46" t="s">
        <v>170</v>
      </c>
      <c r="C50" s="47">
        <v>2</v>
      </c>
      <c r="D50" s="46" t="s">
        <v>105</v>
      </c>
      <c r="E50" s="45"/>
    </row>
    <row r="51" spans="1:5" ht="24.75" customHeight="1">
      <c r="A51" s="39">
        <v>46</v>
      </c>
      <c r="B51" s="46" t="s">
        <v>132</v>
      </c>
      <c r="C51" s="47">
        <v>5</v>
      </c>
      <c r="D51" s="46" t="s">
        <v>133</v>
      </c>
      <c r="E51" s="45"/>
    </row>
    <row r="52" spans="1:5" ht="24.75" customHeight="1">
      <c r="A52" s="39">
        <v>47</v>
      </c>
      <c r="B52" s="46" t="s">
        <v>171</v>
      </c>
      <c r="C52" s="47">
        <v>10</v>
      </c>
      <c r="D52" s="46" t="s">
        <v>166</v>
      </c>
      <c r="E52" s="45"/>
    </row>
    <row r="53" spans="1:5" ht="24.75" customHeight="1">
      <c r="A53" s="39">
        <v>48</v>
      </c>
      <c r="B53" s="46" t="s">
        <v>172</v>
      </c>
      <c r="C53" s="47">
        <v>20</v>
      </c>
      <c r="D53" s="46" t="s">
        <v>128</v>
      </c>
      <c r="E53" s="45"/>
    </row>
    <row r="54" spans="1:5" ht="24.75" customHeight="1">
      <c r="A54" s="39">
        <v>49</v>
      </c>
      <c r="B54" s="46" t="s">
        <v>173</v>
      </c>
      <c r="C54" s="47">
        <v>9.65</v>
      </c>
      <c r="D54" s="46" t="s">
        <v>124</v>
      </c>
      <c r="E54" s="45"/>
    </row>
    <row r="55" spans="1:5" ht="24.75" customHeight="1">
      <c r="A55" s="39">
        <v>50</v>
      </c>
      <c r="B55" s="46" t="s">
        <v>174</v>
      </c>
      <c r="C55" s="47">
        <v>18</v>
      </c>
      <c r="D55" s="46" t="s">
        <v>138</v>
      </c>
      <c r="E55" s="45"/>
    </row>
    <row r="56" spans="1:5" ht="24.75" customHeight="1">
      <c r="A56" s="39">
        <v>51</v>
      </c>
      <c r="B56" s="46" t="s">
        <v>175</v>
      </c>
      <c r="C56" s="47">
        <v>10</v>
      </c>
      <c r="D56" s="46" t="s">
        <v>176</v>
      </c>
      <c r="E56" s="45"/>
    </row>
    <row r="57" spans="1:5" ht="24.75" customHeight="1">
      <c r="A57" s="39">
        <v>52</v>
      </c>
      <c r="B57" s="46" t="s">
        <v>177</v>
      </c>
      <c r="C57" s="47">
        <v>4</v>
      </c>
      <c r="D57" s="46" t="s">
        <v>111</v>
      </c>
      <c r="E57" s="45"/>
    </row>
    <row r="58" spans="1:5" ht="24.75" customHeight="1">
      <c r="A58" s="39">
        <v>53</v>
      </c>
      <c r="B58" s="46" t="s">
        <v>178</v>
      </c>
      <c r="C58" s="47">
        <v>2.6</v>
      </c>
      <c r="D58" s="46" t="s">
        <v>179</v>
      </c>
      <c r="E58" s="45"/>
    </row>
    <row r="59" spans="1:5" ht="24.75" customHeight="1">
      <c r="A59" s="39">
        <v>54</v>
      </c>
      <c r="B59" s="46" t="s">
        <v>180</v>
      </c>
      <c r="C59" s="47">
        <v>40.78</v>
      </c>
      <c r="D59" s="46" t="s">
        <v>111</v>
      </c>
      <c r="E59" s="45"/>
    </row>
    <row r="60" spans="1:5" ht="24.75" customHeight="1">
      <c r="A60" s="39">
        <v>55</v>
      </c>
      <c r="B60" s="46" t="s">
        <v>181</v>
      </c>
      <c r="C60" s="47">
        <v>20</v>
      </c>
      <c r="D60" s="46" t="s">
        <v>182</v>
      </c>
      <c r="E60" s="45"/>
    </row>
    <row r="61" spans="1:5" ht="24.75" customHeight="1">
      <c r="A61" s="39">
        <v>56</v>
      </c>
      <c r="B61" s="46" t="s">
        <v>183</v>
      </c>
      <c r="C61" s="47">
        <v>20</v>
      </c>
      <c r="D61" s="46" t="s">
        <v>131</v>
      </c>
      <c r="E61" s="45"/>
    </row>
    <row r="62" spans="1:5" ht="24.75" customHeight="1">
      <c r="A62" s="39">
        <v>57</v>
      </c>
      <c r="B62" s="46" t="s">
        <v>184</v>
      </c>
      <c r="C62" s="47">
        <v>53</v>
      </c>
      <c r="D62" s="46" t="s">
        <v>131</v>
      </c>
      <c r="E62" s="45"/>
    </row>
    <row r="63" spans="1:5" ht="24.75" customHeight="1">
      <c r="A63" s="39">
        <v>58</v>
      </c>
      <c r="B63" s="46" t="s">
        <v>185</v>
      </c>
      <c r="C63" s="47">
        <v>15</v>
      </c>
      <c r="D63" s="46" t="s">
        <v>126</v>
      </c>
      <c r="E63" s="45"/>
    </row>
    <row r="64" spans="1:5" ht="24.75" customHeight="1">
      <c r="A64" s="39">
        <v>59</v>
      </c>
      <c r="B64" s="46" t="s">
        <v>186</v>
      </c>
      <c r="C64" s="47">
        <v>25</v>
      </c>
      <c r="D64" s="46" t="s">
        <v>140</v>
      </c>
      <c r="E64" s="45"/>
    </row>
    <row r="65" spans="1:5" ht="24.75" customHeight="1">
      <c r="A65" s="39">
        <v>60</v>
      </c>
      <c r="B65" s="46" t="s">
        <v>187</v>
      </c>
      <c r="C65" s="47">
        <v>20</v>
      </c>
      <c r="D65" s="46" t="s">
        <v>188</v>
      </c>
      <c r="E65" s="45"/>
    </row>
    <row r="66" spans="1:5" ht="24.75" customHeight="1">
      <c r="A66" s="39">
        <v>61</v>
      </c>
      <c r="B66" s="46" t="s">
        <v>189</v>
      </c>
      <c r="C66" s="47">
        <v>20</v>
      </c>
      <c r="D66" s="46" t="s">
        <v>188</v>
      </c>
      <c r="E66" s="45"/>
    </row>
    <row r="67" spans="1:5" ht="24.75" customHeight="1">
      <c r="A67" s="39">
        <v>62</v>
      </c>
      <c r="B67" s="46" t="s">
        <v>190</v>
      </c>
      <c r="C67" s="47">
        <v>18</v>
      </c>
      <c r="D67" s="46" t="s">
        <v>188</v>
      </c>
      <c r="E67" s="45"/>
    </row>
    <row r="68" spans="1:5" ht="24.75" customHeight="1">
      <c r="A68" s="39">
        <v>63</v>
      </c>
      <c r="B68" s="46" t="s">
        <v>191</v>
      </c>
      <c r="C68" s="47">
        <v>15</v>
      </c>
      <c r="D68" s="46" t="s">
        <v>192</v>
      </c>
      <c r="E68" s="45"/>
    </row>
    <row r="69" spans="1:5" ht="24.75" customHeight="1">
      <c r="A69" s="39">
        <v>64</v>
      </c>
      <c r="B69" s="46" t="s">
        <v>193</v>
      </c>
      <c r="C69" s="47">
        <v>50</v>
      </c>
      <c r="D69" s="46" t="s">
        <v>194</v>
      </c>
      <c r="E69" s="45"/>
    </row>
    <row r="70" spans="1:5" ht="24.75" customHeight="1">
      <c r="A70" s="39">
        <v>65</v>
      </c>
      <c r="B70" s="46" t="s">
        <v>195</v>
      </c>
      <c r="C70" s="47">
        <v>7</v>
      </c>
      <c r="D70" s="46" t="s">
        <v>140</v>
      </c>
      <c r="E70" s="45"/>
    </row>
    <row r="71" spans="1:5" ht="24.75" customHeight="1">
      <c r="A71" s="39">
        <v>66</v>
      </c>
      <c r="B71" s="46" t="s">
        <v>196</v>
      </c>
      <c r="C71" s="47">
        <v>20</v>
      </c>
      <c r="D71" s="46" t="s">
        <v>124</v>
      </c>
      <c r="E71" s="45"/>
    </row>
    <row r="72" spans="1:5" ht="24.75" customHeight="1">
      <c r="A72" s="39">
        <v>67</v>
      </c>
      <c r="B72" s="46" t="s">
        <v>197</v>
      </c>
      <c r="C72" s="47">
        <v>45</v>
      </c>
      <c r="D72" s="46" t="s">
        <v>198</v>
      </c>
      <c r="E72" s="45"/>
    </row>
    <row r="73" spans="1:5" ht="24.75" customHeight="1">
      <c r="A73" s="39">
        <v>68</v>
      </c>
      <c r="B73" s="46" t="s">
        <v>199</v>
      </c>
      <c r="C73" s="47">
        <v>50</v>
      </c>
      <c r="D73" s="46" t="s">
        <v>200</v>
      </c>
      <c r="E73" s="45"/>
    </row>
    <row r="74" spans="1:5" ht="24.75" customHeight="1">
      <c r="A74" s="39">
        <v>69</v>
      </c>
      <c r="B74" s="46" t="s">
        <v>201</v>
      </c>
      <c r="C74" s="47">
        <v>5</v>
      </c>
      <c r="D74" s="46" t="s">
        <v>202</v>
      </c>
      <c r="E74" s="45"/>
    </row>
    <row r="75" spans="1:5" ht="24.75" customHeight="1">
      <c r="A75" s="39">
        <v>70</v>
      </c>
      <c r="B75" s="46" t="s">
        <v>203</v>
      </c>
      <c r="C75" s="47">
        <v>4</v>
      </c>
      <c r="D75" s="46" t="s">
        <v>122</v>
      </c>
      <c r="E75" s="45"/>
    </row>
    <row r="76" spans="1:5" ht="24.75" customHeight="1">
      <c r="A76" s="39">
        <v>71</v>
      </c>
      <c r="B76" s="46" t="s">
        <v>204</v>
      </c>
      <c r="C76" s="47">
        <v>8</v>
      </c>
      <c r="D76" s="46" t="s">
        <v>120</v>
      </c>
      <c r="E76" s="45"/>
    </row>
    <row r="77" spans="1:5" ht="24.75" customHeight="1">
      <c r="A77" s="39">
        <v>72</v>
      </c>
      <c r="B77" s="46" t="s">
        <v>205</v>
      </c>
      <c r="C77" s="47">
        <v>50</v>
      </c>
      <c r="D77" s="46" t="s">
        <v>206</v>
      </c>
      <c r="E77" s="45"/>
    </row>
    <row r="78" spans="1:5" ht="24.75" customHeight="1">
      <c r="A78" s="39">
        <v>73</v>
      </c>
      <c r="B78" s="46" t="s">
        <v>207</v>
      </c>
      <c r="C78" s="47">
        <v>4</v>
      </c>
      <c r="D78" s="46" t="s">
        <v>107</v>
      </c>
      <c r="E78" s="45"/>
    </row>
    <row r="79" spans="1:5" ht="24.75" customHeight="1">
      <c r="A79" s="39">
        <v>74</v>
      </c>
      <c r="B79" s="46" t="s">
        <v>208</v>
      </c>
      <c r="C79" s="47">
        <v>5</v>
      </c>
      <c r="D79" s="46" t="s">
        <v>209</v>
      </c>
      <c r="E79" s="45"/>
    </row>
    <row r="80" spans="1:5" ht="24.75" customHeight="1">
      <c r="A80" s="39">
        <v>75</v>
      </c>
      <c r="B80" s="46" t="s">
        <v>210</v>
      </c>
      <c r="C80" s="47">
        <v>0</v>
      </c>
      <c r="D80" s="46" t="s">
        <v>211</v>
      </c>
      <c r="E80" s="45"/>
    </row>
    <row r="81" spans="1:5" ht="24.75" customHeight="1">
      <c r="A81" s="39">
        <v>76</v>
      </c>
      <c r="B81" s="46" t="s">
        <v>212</v>
      </c>
      <c r="C81" s="47">
        <v>5</v>
      </c>
      <c r="D81" s="46" t="s">
        <v>213</v>
      </c>
      <c r="E81" s="45"/>
    </row>
    <row r="82" spans="1:5" ht="24.75" customHeight="1">
      <c r="A82" s="39">
        <v>77</v>
      </c>
      <c r="B82" s="46" t="s">
        <v>214</v>
      </c>
      <c r="C82" s="47">
        <v>5</v>
      </c>
      <c r="D82" s="46" t="s">
        <v>213</v>
      </c>
      <c r="E82" s="45"/>
    </row>
    <row r="83" spans="1:5" ht="24.75" customHeight="1">
      <c r="A83" s="39">
        <v>78</v>
      </c>
      <c r="B83" s="46" t="s">
        <v>215</v>
      </c>
      <c r="C83" s="47">
        <v>8</v>
      </c>
      <c r="D83" s="46" t="s">
        <v>216</v>
      </c>
      <c r="E83" s="45"/>
    </row>
    <row r="84" spans="1:5" ht="24.75" customHeight="1">
      <c r="A84" s="39">
        <v>79</v>
      </c>
      <c r="B84" s="46" t="s">
        <v>217</v>
      </c>
      <c r="C84" s="47">
        <v>10</v>
      </c>
      <c r="D84" s="46" t="s">
        <v>216</v>
      </c>
      <c r="E84" s="45"/>
    </row>
    <row r="85" spans="1:5" ht="24.75" customHeight="1">
      <c r="A85" s="39">
        <v>80</v>
      </c>
      <c r="B85" s="46" t="s">
        <v>218</v>
      </c>
      <c r="C85" s="47">
        <v>12</v>
      </c>
      <c r="D85" s="46" t="s">
        <v>120</v>
      </c>
      <c r="E85" s="45"/>
    </row>
    <row r="86" spans="1:5" ht="24.75" customHeight="1">
      <c r="A86" s="39">
        <v>81</v>
      </c>
      <c r="B86" s="46" t="s">
        <v>219</v>
      </c>
      <c r="C86" s="47">
        <v>10</v>
      </c>
      <c r="D86" s="46" t="s">
        <v>105</v>
      </c>
      <c r="E86" s="45"/>
    </row>
    <row r="87" spans="1:5" ht="24.75" customHeight="1">
      <c r="A87" s="39">
        <v>82</v>
      </c>
      <c r="B87" s="46" t="s">
        <v>220</v>
      </c>
      <c r="C87" s="47">
        <v>20</v>
      </c>
      <c r="D87" s="46" t="s">
        <v>194</v>
      </c>
      <c r="E87" s="45"/>
    </row>
    <row r="88" spans="1:5" ht="24.75" customHeight="1">
      <c r="A88" s="39">
        <v>83</v>
      </c>
      <c r="B88" s="46" t="s">
        <v>221</v>
      </c>
      <c r="C88" s="47">
        <v>352.7</v>
      </c>
      <c r="D88" s="46" t="s">
        <v>140</v>
      </c>
      <c r="E88" s="45"/>
    </row>
    <row r="89" spans="1:5" ht="24.75" customHeight="1">
      <c r="A89" s="39">
        <v>84</v>
      </c>
      <c r="B89" s="46" t="s">
        <v>222</v>
      </c>
      <c r="C89" s="47">
        <v>10</v>
      </c>
      <c r="D89" s="46" t="s">
        <v>223</v>
      </c>
      <c r="E89" s="45"/>
    </row>
    <row r="90" spans="1:5" ht="24.75" customHeight="1">
      <c r="A90" s="39">
        <v>85</v>
      </c>
      <c r="B90" s="46" t="s">
        <v>224</v>
      </c>
      <c r="C90" s="47">
        <v>20</v>
      </c>
      <c r="D90" s="46" t="s">
        <v>225</v>
      </c>
      <c r="E90" s="45"/>
    </row>
    <row r="91" spans="1:5" ht="24.75" customHeight="1">
      <c r="A91" s="39">
        <v>86</v>
      </c>
      <c r="B91" s="46" t="s">
        <v>226</v>
      </c>
      <c r="C91" s="47">
        <v>5</v>
      </c>
      <c r="D91" s="46" t="s">
        <v>227</v>
      </c>
      <c r="E91" s="45"/>
    </row>
    <row r="92" spans="1:5" ht="24.75" customHeight="1">
      <c r="A92" s="39">
        <v>87</v>
      </c>
      <c r="B92" s="46" t="s">
        <v>228</v>
      </c>
      <c r="C92" s="47">
        <v>15</v>
      </c>
      <c r="D92" s="46" t="s">
        <v>227</v>
      </c>
      <c r="E92" s="45"/>
    </row>
    <row r="93" spans="1:5" ht="24.75" customHeight="1">
      <c r="A93" s="39">
        <v>88</v>
      </c>
      <c r="B93" s="46" t="s">
        <v>229</v>
      </c>
      <c r="C93" s="47">
        <v>20</v>
      </c>
      <c r="D93" s="46" t="s">
        <v>230</v>
      </c>
      <c r="E93" s="45"/>
    </row>
    <row r="94" spans="1:5" ht="24.75" customHeight="1">
      <c r="A94" s="39">
        <v>89</v>
      </c>
      <c r="B94" s="46" t="s">
        <v>231</v>
      </c>
      <c r="C94" s="47">
        <v>16.6</v>
      </c>
      <c r="D94" s="46" t="s">
        <v>142</v>
      </c>
      <c r="E94" s="45"/>
    </row>
    <row r="95" spans="1:5" ht="24.75" customHeight="1">
      <c r="A95" s="39">
        <v>90</v>
      </c>
      <c r="B95" s="46" t="s">
        <v>232</v>
      </c>
      <c r="C95" s="47">
        <v>3</v>
      </c>
      <c r="D95" s="46" t="s">
        <v>120</v>
      </c>
      <c r="E95" s="45"/>
    </row>
    <row r="96" spans="1:5" ht="24.75" customHeight="1">
      <c r="A96" s="39">
        <v>91</v>
      </c>
      <c r="B96" s="46" t="s">
        <v>233</v>
      </c>
      <c r="C96" s="47">
        <v>15</v>
      </c>
      <c r="D96" s="46" t="s">
        <v>120</v>
      </c>
      <c r="E96" s="45"/>
    </row>
    <row r="97" spans="1:5" ht="24.75" customHeight="1">
      <c r="A97" s="39">
        <v>92</v>
      </c>
      <c r="B97" s="46" t="s">
        <v>234</v>
      </c>
      <c r="C97" s="47">
        <v>10</v>
      </c>
      <c r="D97" s="46" t="s">
        <v>120</v>
      </c>
      <c r="E97" s="45"/>
    </row>
    <row r="98" spans="1:5" ht="24.75" customHeight="1">
      <c r="A98" s="39">
        <v>93</v>
      </c>
      <c r="B98" s="46" t="s">
        <v>121</v>
      </c>
      <c r="C98" s="47">
        <v>20</v>
      </c>
      <c r="D98" s="46" t="s">
        <v>122</v>
      </c>
      <c r="E98" s="45"/>
    </row>
    <row r="99" spans="1:5" ht="24.75" customHeight="1">
      <c r="A99" s="39">
        <v>94</v>
      </c>
      <c r="B99" s="46" t="s">
        <v>235</v>
      </c>
      <c r="C99" s="47">
        <v>12</v>
      </c>
      <c r="D99" s="46" t="s">
        <v>113</v>
      </c>
      <c r="E99" s="45"/>
    </row>
    <row r="100" spans="1:5" ht="24.75" customHeight="1">
      <c r="A100" s="39">
        <v>95</v>
      </c>
      <c r="B100" s="46" t="s">
        <v>145</v>
      </c>
      <c r="C100" s="47">
        <v>130</v>
      </c>
      <c r="D100" s="46" t="s">
        <v>142</v>
      </c>
      <c r="E100" s="45"/>
    </row>
    <row r="101" spans="1:5" ht="24.75" customHeight="1">
      <c r="A101" s="39">
        <v>96</v>
      </c>
      <c r="B101" s="46" t="s">
        <v>236</v>
      </c>
      <c r="C101" s="47">
        <v>65</v>
      </c>
      <c r="D101" s="46" t="s">
        <v>237</v>
      </c>
      <c r="E101" s="45"/>
    </row>
    <row r="102" spans="1:5" ht="24.75" customHeight="1">
      <c r="A102" s="39">
        <v>97</v>
      </c>
      <c r="B102" s="46" t="s">
        <v>238</v>
      </c>
      <c r="C102" s="47">
        <v>4.72</v>
      </c>
      <c r="D102" s="46" t="s">
        <v>239</v>
      </c>
      <c r="E102" s="45"/>
    </row>
    <row r="103" spans="1:5" ht="24.75" customHeight="1">
      <c r="A103" s="39">
        <v>98</v>
      </c>
      <c r="B103" s="46" t="s">
        <v>240</v>
      </c>
      <c r="C103" s="47">
        <v>10</v>
      </c>
      <c r="D103" s="46" t="s">
        <v>241</v>
      </c>
      <c r="E103" s="45"/>
    </row>
    <row r="104" spans="1:5" ht="24.75" customHeight="1">
      <c r="A104" s="39">
        <v>99</v>
      </c>
      <c r="B104" s="46" t="s">
        <v>242</v>
      </c>
      <c r="C104" s="47">
        <v>10</v>
      </c>
      <c r="D104" s="46" t="s">
        <v>243</v>
      </c>
      <c r="E104" s="45"/>
    </row>
    <row r="105" spans="1:5" ht="24.75" customHeight="1">
      <c r="A105" s="39">
        <v>100</v>
      </c>
      <c r="B105" s="46" t="s">
        <v>244</v>
      </c>
      <c r="C105" s="47">
        <v>10</v>
      </c>
      <c r="D105" s="46" t="s">
        <v>243</v>
      </c>
      <c r="E105" s="45"/>
    </row>
    <row r="106" spans="1:5" ht="24.75" customHeight="1">
      <c r="A106" s="39">
        <v>101</v>
      </c>
      <c r="B106" s="46" t="s">
        <v>245</v>
      </c>
      <c r="C106" s="47">
        <v>20</v>
      </c>
      <c r="D106" s="46" t="s">
        <v>192</v>
      </c>
      <c r="E106" s="45"/>
    </row>
    <row r="107" spans="1:5" ht="24.75" customHeight="1">
      <c r="A107" s="39">
        <v>102</v>
      </c>
      <c r="B107" s="46" t="s">
        <v>246</v>
      </c>
      <c r="C107" s="47">
        <v>17</v>
      </c>
      <c r="D107" s="46" t="s">
        <v>156</v>
      </c>
      <c r="E107" s="45"/>
    </row>
    <row r="108" spans="1:5" ht="24.75" customHeight="1">
      <c r="A108" s="39">
        <v>103</v>
      </c>
      <c r="B108" s="46" t="s">
        <v>247</v>
      </c>
      <c r="C108" s="47">
        <v>15</v>
      </c>
      <c r="D108" s="46" t="s">
        <v>188</v>
      </c>
      <c r="E108" s="45"/>
    </row>
    <row r="109" spans="1:5" ht="24.75" customHeight="1">
      <c r="A109" s="39">
        <v>104</v>
      </c>
      <c r="B109" s="46" t="s">
        <v>248</v>
      </c>
      <c r="C109" s="47">
        <v>2</v>
      </c>
      <c r="D109" s="46" t="s">
        <v>188</v>
      </c>
      <c r="E109" s="45"/>
    </row>
    <row r="110" spans="1:5" ht="24.75" customHeight="1">
      <c r="A110" s="39">
        <v>105</v>
      </c>
      <c r="B110" s="46" t="s">
        <v>249</v>
      </c>
      <c r="C110" s="47">
        <v>103.8</v>
      </c>
      <c r="D110" s="46" t="s">
        <v>142</v>
      </c>
      <c r="E110" s="45"/>
    </row>
    <row r="111" spans="1:5" ht="24.75" customHeight="1">
      <c r="A111" s="39">
        <v>106</v>
      </c>
      <c r="B111" s="46" t="s">
        <v>250</v>
      </c>
      <c r="C111" s="47">
        <v>3</v>
      </c>
      <c r="D111" s="46" t="s">
        <v>138</v>
      </c>
      <c r="E111" s="45"/>
    </row>
    <row r="112" spans="1:5" ht="24.75" customHeight="1">
      <c r="A112" s="39">
        <v>107</v>
      </c>
      <c r="B112" s="46" t="s">
        <v>251</v>
      </c>
      <c r="C112" s="47">
        <v>1</v>
      </c>
      <c r="D112" s="46" t="s">
        <v>252</v>
      </c>
      <c r="E112" s="45"/>
    </row>
    <row r="113" spans="1:5" ht="24.75" customHeight="1">
      <c r="A113" s="39">
        <v>108</v>
      </c>
      <c r="B113" s="46" t="s">
        <v>249</v>
      </c>
      <c r="C113" s="47">
        <v>8.31</v>
      </c>
      <c r="D113" s="46" t="s">
        <v>253</v>
      </c>
      <c r="E113" s="45"/>
    </row>
    <row r="114" spans="1:5" ht="24.75" customHeight="1">
      <c r="A114" s="39">
        <v>109</v>
      </c>
      <c r="B114" s="46" t="s">
        <v>254</v>
      </c>
      <c r="C114" s="47">
        <v>36.2</v>
      </c>
      <c r="D114" s="46" t="s">
        <v>255</v>
      </c>
      <c r="E114" s="45"/>
    </row>
    <row r="115" spans="1:5" ht="24.75" customHeight="1">
      <c r="A115" s="39">
        <v>110</v>
      </c>
      <c r="B115" s="46" t="s">
        <v>256</v>
      </c>
      <c r="C115" s="47">
        <v>10</v>
      </c>
      <c r="D115" s="46" t="s">
        <v>118</v>
      </c>
      <c r="E115" s="45"/>
    </row>
    <row r="116" spans="1:5" ht="24.75" customHeight="1">
      <c r="A116" s="39">
        <v>111</v>
      </c>
      <c r="B116" s="46" t="s">
        <v>257</v>
      </c>
      <c r="C116" s="47">
        <v>70</v>
      </c>
      <c r="D116" s="46" t="s">
        <v>258</v>
      </c>
      <c r="E116" s="45"/>
    </row>
    <row r="117" spans="1:5" ht="24.75" customHeight="1">
      <c r="A117" s="39">
        <v>112</v>
      </c>
      <c r="B117" s="46" t="s">
        <v>259</v>
      </c>
      <c r="C117" s="47">
        <v>86.5</v>
      </c>
      <c r="D117" s="46" t="s">
        <v>239</v>
      </c>
      <c r="E117" s="45"/>
    </row>
    <row r="118" spans="1:5" ht="24.75" customHeight="1">
      <c r="A118" s="39">
        <v>113</v>
      </c>
      <c r="B118" s="46" t="s">
        <v>260</v>
      </c>
      <c r="C118" s="47">
        <v>8.9</v>
      </c>
      <c r="D118" s="46" t="s">
        <v>135</v>
      </c>
      <c r="E118" s="45"/>
    </row>
    <row r="119" spans="1:5" ht="24.75" customHeight="1">
      <c r="A119" s="39">
        <v>114</v>
      </c>
      <c r="B119" s="46" t="s">
        <v>261</v>
      </c>
      <c r="C119" s="47">
        <v>6</v>
      </c>
      <c r="D119" s="46" t="s">
        <v>135</v>
      </c>
      <c r="E119" s="45"/>
    </row>
    <row r="120" spans="1:5" ht="24.75" customHeight="1">
      <c r="A120" s="39">
        <v>115</v>
      </c>
      <c r="B120" s="46" t="s">
        <v>262</v>
      </c>
      <c r="C120" s="47">
        <v>80</v>
      </c>
      <c r="D120" s="46" t="s">
        <v>111</v>
      </c>
      <c r="E120" s="45"/>
    </row>
    <row r="121" spans="1:5" ht="24.75" customHeight="1">
      <c r="A121" s="39">
        <v>116</v>
      </c>
      <c r="B121" s="46" t="s">
        <v>263</v>
      </c>
      <c r="C121" s="47">
        <v>4.5</v>
      </c>
      <c r="D121" s="46" t="s">
        <v>264</v>
      </c>
      <c r="E121" s="45"/>
    </row>
    <row r="122" spans="1:5" ht="24.75" customHeight="1">
      <c r="A122" s="39">
        <v>117</v>
      </c>
      <c r="B122" s="46" t="s">
        <v>265</v>
      </c>
      <c r="C122" s="47">
        <v>70</v>
      </c>
      <c r="D122" s="46" t="s">
        <v>142</v>
      </c>
      <c r="E122" s="45"/>
    </row>
    <row r="123" spans="1:5" ht="24.75" customHeight="1">
      <c r="A123" s="39">
        <v>118</v>
      </c>
      <c r="B123" s="46" t="s">
        <v>266</v>
      </c>
      <c r="C123" s="47">
        <v>5</v>
      </c>
      <c r="D123" s="46" t="s">
        <v>188</v>
      </c>
      <c r="E123" s="45"/>
    </row>
    <row r="124" spans="1:5" ht="24.75" customHeight="1">
      <c r="A124" s="39">
        <v>119</v>
      </c>
      <c r="B124" s="46" t="s">
        <v>267</v>
      </c>
      <c r="C124" s="47">
        <v>10</v>
      </c>
      <c r="D124" s="46" t="s">
        <v>268</v>
      </c>
      <c r="E124" s="45"/>
    </row>
    <row r="125" spans="1:5" ht="24.75" customHeight="1">
      <c r="A125" s="39">
        <v>120</v>
      </c>
      <c r="B125" s="46" t="s">
        <v>269</v>
      </c>
      <c r="C125" s="47">
        <v>2</v>
      </c>
      <c r="D125" s="46" t="s">
        <v>270</v>
      </c>
      <c r="E125" s="45"/>
    </row>
    <row r="126" spans="1:5" ht="24.75" customHeight="1">
      <c r="A126" s="39">
        <v>121</v>
      </c>
      <c r="B126" s="46" t="s">
        <v>271</v>
      </c>
      <c r="C126" s="47">
        <v>50</v>
      </c>
      <c r="D126" s="46" t="s">
        <v>194</v>
      </c>
      <c r="E126" s="45"/>
    </row>
    <row r="127" spans="1:5" ht="24.75" customHeight="1">
      <c r="A127" s="39">
        <v>122</v>
      </c>
      <c r="B127" s="46" t="s">
        <v>272</v>
      </c>
      <c r="C127" s="47">
        <v>8</v>
      </c>
      <c r="D127" s="46" t="s">
        <v>258</v>
      </c>
      <c r="E127" s="45"/>
    </row>
    <row r="128" spans="1:5" ht="24.75" customHeight="1">
      <c r="A128" s="39">
        <v>123</v>
      </c>
      <c r="B128" s="46" t="s">
        <v>273</v>
      </c>
      <c r="C128" s="47">
        <v>8</v>
      </c>
      <c r="D128" s="46" t="s">
        <v>230</v>
      </c>
      <c r="E128" s="45"/>
    </row>
    <row r="129" spans="1:5" ht="24.75" customHeight="1">
      <c r="A129" s="39">
        <v>124</v>
      </c>
      <c r="B129" s="46" t="s">
        <v>274</v>
      </c>
      <c r="C129" s="47">
        <v>10</v>
      </c>
      <c r="D129" s="46" t="s">
        <v>107</v>
      </c>
      <c r="E129" s="45"/>
    </row>
    <row r="130" spans="1:5" ht="24.75" customHeight="1">
      <c r="A130" s="39">
        <v>125</v>
      </c>
      <c r="B130" s="46" t="s">
        <v>275</v>
      </c>
      <c r="C130" s="47">
        <v>28.7324</v>
      </c>
      <c r="D130" s="46" t="s">
        <v>276</v>
      </c>
      <c r="E130" s="45"/>
    </row>
    <row r="131" spans="1:5" ht="24.75" customHeight="1">
      <c r="A131" s="39">
        <v>126</v>
      </c>
      <c r="B131" s="46" t="s">
        <v>277</v>
      </c>
      <c r="C131" s="47">
        <v>20</v>
      </c>
      <c r="D131" s="46" t="s">
        <v>111</v>
      </c>
      <c r="E131" s="45"/>
    </row>
    <row r="132" spans="1:5" ht="24.75" customHeight="1">
      <c r="A132" s="39">
        <v>127</v>
      </c>
      <c r="B132" s="46" t="s">
        <v>278</v>
      </c>
      <c r="C132" s="47">
        <v>5</v>
      </c>
      <c r="D132" s="46" t="s">
        <v>258</v>
      </c>
      <c r="E132" s="45"/>
    </row>
    <row r="133" spans="1:5" ht="24.75" customHeight="1">
      <c r="A133" s="39">
        <v>128</v>
      </c>
      <c r="B133" s="46" t="s">
        <v>279</v>
      </c>
      <c r="C133" s="47">
        <v>20</v>
      </c>
      <c r="D133" s="46" t="s">
        <v>192</v>
      </c>
      <c r="E133" s="45"/>
    </row>
    <row r="134" spans="1:5" ht="24.75" customHeight="1">
      <c r="A134" s="39">
        <v>129</v>
      </c>
      <c r="B134" s="46" t="s">
        <v>280</v>
      </c>
      <c r="C134" s="47">
        <v>5</v>
      </c>
      <c r="D134" s="46" t="s">
        <v>281</v>
      </c>
      <c r="E134" s="45"/>
    </row>
    <row r="135" spans="1:5" ht="24.75" customHeight="1">
      <c r="A135" s="39">
        <v>130</v>
      </c>
      <c r="B135" s="46" t="s">
        <v>282</v>
      </c>
      <c r="C135" s="47">
        <v>46</v>
      </c>
      <c r="D135" s="46" t="s">
        <v>283</v>
      </c>
      <c r="E135" s="45"/>
    </row>
    <row r="136" spans="1:5" ht="24.75" customHeight="1">
      <c r="A136" s="39">
        <v>131</v>
      </c>
      <c r="B136" s="46" t="s">
        <v>284</v>
      </c>
      <c r="C136" s="47">
        <v>10</v>
      </c>
      <c r="D136" s="46" t="s">
        <v>105</v>
      </c>
      <c r="E136" s="45"/>
    </row>
    <row r="137" spans="1:5" ht="24.75" customHeight="1">
      <c r="A137" s="39">
        <v>132</v>
      </c>
      <c r="B137" s="46" t="s">
        <v>285</v>
      </c>
      <c r="C137" s="47">
        <v>5</v>
      </c>
      <c r="D137" s="46" t="s">
        <v>286</v>
      </c>
      <c r="E137" s="45"/>
    </row>
    <row r="138" spans="1:5" ht="24.75" customHeight="1">
      <c r="A138" s="39">
        <v>133</v>
      </c>
      <c r="B138" s="46" t="s">
        <v>287</v>
      </c>
      <c r="C138" s="47">
        <v>40</v>
      </c>
      <c r="D138" s="46" t="s">
        <v>128</v>
      </c>
      <c r="E138" s="45"/>
    </row>
    <row r="139" spans="1:5" ht="24.75" customHeight="1">
      <c r="A139" s="39">
        <v>134</v>
      </c>
      <c r="B139" s="46" t="s">
        <v>288</v>
      </c>
      <c r="C139" s="47">
        <v>8</v>
      </c>
      <c r="D139" s="46" t="s">
        <v>126</v>
      </c>
      <c r="E139" s="45"/>
    </row>
    <row r="140" spans="1:5" ht="24.75" customHeight="1">
      <c r="A140" s="39">
        <v>135</v>
      </c>
      <c r="B140" s="46" t="s">
        <v>289</v>
      </c>
      <c r="C140" s="47">
        <v>5</v>
      </c>
      <c r="D140" s="46" t="s">
        <v>166</v>
      </c>
      <c r="E140" s="45"/>
    </row>
    <row r="141" spans="1:5" ht="24.75" customHeight="1">
      <c r="A141" s="39">
        <v>136</v>
      </c>
      <c r="B141" s="46" t="s">
        <v>290</v>
      </c>
      <c r="C141" s="47">
        <v>5</v>
      </c>
      <c r="D141" s="46" t="s">
        <v>147</v>
      </c>
      <c r="E141" s="45"/>
    </row>
    <row r="142" spans="1:5" ht="24.75" customHeight="1">
      <c r="A142" s="39">
        <v>137</v>
      </c>
      <c r="B142" s="46" t="s">
        <v>291</v>
      </c>
      <c r="C142" s="47">
        <v>5</v>
      </c>
      <c r="D142" s="46" t="s">
        <v>292</v>
      </c>
      <c r="E142" s="45"/>
    </row>
    <row r="143" spans="1:5" ht="24.75" customHeight="1">
      <c r="A143" s="39">
        <v>138</v>
      </c>
      <c r="B143" s="46" t="s">
        <v>293</v>
      </c>
      <c r="C143" s="47">
        <v>5</v>
      </c>
      <c r="D143" s="46" t="s">
        <v>122</v>
      </c>
      <c r="E143" s="45"/>
    </row>
    <row r="144" spans="1:5" ht="24.75" customHeight="1">
      <c r="A144" s="39">
        <v>139</v>
      </c>
      <c r="B144" s="46" t="s">
        <v>294</v>
      </c>
      <c r="C144" s="47">
        <v>86</v>
      </c>
      <c r="D144" s="46" t="s">
        <v>98</v>
      </c>
      <c r="E144" s="45"/>
    </row>
    <row r="145" spans="1:5" ht="24.75" customHeight="1">
      <c r="A145" s="39">
        <v>140</v>
      </c>
      <c r="B145" s="46" t="s">
        <v>295</v>
      </c>
      <c r="C145" s="47">
        <v>65</v>
      </c>
      <c r="D145" s="46" t="s">
        <v>124</v>
      </c>
      <c r="E145" s="45"/>
    </row>
    <row r="146" spans="1:5" ht="24.75" customHeight="1">
      <c r="A146" s="39">
        <v>141</v>
      </c>
      <c r="B146" s="46" t="s">
        <v>296</v>
      </c>
      <c r="C146" s="47">
        <v>5</v>
      </c>
      <c r="D146" s="46" t="s">
        <v>297</v>
      </c>
      <c r="E146" s="45"/>
    </row>
    <row r="147" spans="1:5" ht="24.75" customHeight="1">
      <c r="A147" s="39">
        <v>142</v>
      </c>
      <c r="B147" s="46" t="s">
        <v>298</v>
      </c>
      <c r="C147" s="47">
        <v>5</v>
      </c>
      <c r="D147" s="46" t="s">
        <v>107</v>
      </c>
      <c r="E147" s="45"/>
    </row>
    <row r="148" spans="1:5" ht="24.75" customHeight="1">
      <c r="A148" s="39">
        <v>143</v>
      </c>
      <c r="B148" s="46" t="s">
        <v>299</v>
      </c>
      <c r="C148" s="47">
        <v>5</v>
      </c>
      <c r="D148" s="46" t="s">
        <v>140</v>
      </c>
      <c r="E148" s="45"/>
    </row>
    <row r="149" spans="1:5" ht="24.75" customHeight="1">
      <c r="A149" s="39">
        <v>144</v>
      </c>
      <c r="B149" s="46" t="s">
        <v>300</v>
      </c>
      <c r="C149" s="47">
        <v>20</v>
      </c>
      <c r="D149" s="46" t="s">
        <v>107</v>
      </c>
      <c r="E149" s="45"/>
    </row>
    <row r="150" spans="1:5" ht="24.75" customHeight="1">
      <c r="A150" s="39">
        <v>145</v>
      </c>
      <c r="B150" s="46" t="s">
        <v>301</v>
      </c>
      <c r="C150" s="47">
        <v>5</v>
      </c>
      <c r="D150" s="46" t="s">
        <v>122</v>
      </c>
      <c r="E150" s="45"/>
    </row>
    <row r="151" spans="1:5" ht="24.75" customHeight="1">
      <c r="A151" s="39">
        <v>146</v>
      </c>
      <c r="B151" s="46" t="s">
        <v>302</v>
      </c>
      <c r="C151" s="47">
        <v>30</v>
      </c>
      <c r="D151" s="46" t="s">
        <v>122</v>
      </c>
      <c r="E151" s="45"/>
    </row>
    <row r="152" spans="1:5" ht="24.75" customHeight="1">
      <c r="A152" s="39">
        <v>147</v>
      </c>
      <c r="B152" s="46" t="s">
        <v>303</v>
      </c>
      <c r="C152" s="47">
        <v>5</v>
      </c>
      <c r="D152" s="46" t="s">
        <v>122</v>
      </c>
      <c r="E152" s="45"/>
    </row>
    <row r="153" spans="1:5" ht="24.75" customHeight="1">
      <c r="A153" s="39">
        <v>148</v>
      </c>
      <c r="B153" s="46" t="s">
        <v>304</v>
      </c>
      <c r="C153" s="47">
        <v>50</v>
      </c>
      <c r="D153" s="46" t="s">
        <v>126</v>
      </c>
      <c r="E153" s="45"/>
    </row>
    <row r="154" spans="1:5" ht="24.75" customHeight="1">
      <c r="A154" s="39">
        <v>149</v>
      </c>
      <c r="B154" s="46" t="s">
        <v>305</v>
      </c>
      <c r="C154" s="47">
        <v>5</v>
      </c>
      <c r="D154" s="46" t="s">
        <v>297</v>
      </c>
      <c r="E154" s="45"/>
    </row>
    <row r="155" spans="1:5" ht="24.75" customHeight="1">
      <c r="A155" s="39">
        <v>150</v>
      </c>
      <c r="B155" s="46" t="s">
        <v>306</v>
      </c>
      <c r="C155" s="47">
        <v>25</v>
      </c>
      <c r="D155" s="46" t="s">
        <v>126</v>
      </c>
      <c r="E155" s="45"/>
    </row>
    <row r="156" spans="1:5" ht="24.75" customHeight="1">
      <c r="A156" s="39">
        <v>151</v>
      </c>
      <c r="B156" s="46" t="s">
        <v>307</v>
      </c>
      <c r="C156" s="47">
        <v>61</v>
      </c>
      <c r="D156" s="46" t="s">
        <v>161</v>
      </c>
      <c r="E156" s="45"/>
    </row>
    <row r="157" spans="1:5" ht="24.75" customHeight="1">
      <c r="A157" s="39">
        <v>152</v>
      </c>
      <c r="B157" s="46" t="s">
        <v>308</v>
      </c>
      <c r="C157" s="47">
        <v>8</v>
      </c>
      <c r="D157" s="46" t="s">
        <v>309</v>
      </c>
      <c r="E157" s="45"/>
    </row>
    <row r="158" spans="1:5" ht="24.75" customHeight="1">
      <c r="A158" s="39">
        <v>153</v>
      </c>
      <c r="B158" s="46" t="s">
        <v>310</v>
      </c>
      <c r="C158" s="47">
        <v>20</v>
      </c>
      <c r="D158" s="46" t="s">
        <v>311</v>
      </c>
      <c r="E158" s="45"/>
    </row>
    <row r="159" spans="1:5" ht="24.75" customHeight="1">
      <c r="A159" s="39">
        <v>154</v>
      </c>
      <c r="B159" s="46" t="s">
        <v>312</v>
      </c>
      <c r="C159" s="47">
        <v>5.3935</v>
      </c>
      <c r="D159" s="46" t="s">
        <v>313</v>
      </c>
      <c r="E159" s="45"/>
    </row>
    <row r="160" spans="1:5" ht="24.75" customHeight="1">
      <c r="A160" s="39">
        <v>155</v>
      </c>
      <c r="B160" s="46" t="s">
        <v>314</v>
      </c>
      <c r="C160" s="47">
        <v>3</v>
      </c>
      <c r="D160" s="46" t="s">
        <v>315</v>
      </c>
      <c r="E160" s="45"/>
    </row>
    <row r="161" spans="1:5" ht="24.75" customHeight="1">
      <c r="A161" s="39">
        <v>156</v>
      </c>
      <c r="B161" s="46" t="s">
        <v>316</v>
      </c>
      <c r="C161" s="47">
        <v>10</v>
      </c>
      <c r="D161" s="46" t="s">
        <v>111</v>
      </c>
      <c r="E161" s="45"/>
    </row>
    <row r="162" spans="1:5" ht="24.75" customHeight="1">
      <c r="A162" s="39">
        <v>157</v>
      </c>
      <c r="B162" s="46" t="s">
        <v>317</v>
      </c>
      <c r="C162" s="47">
        <v>4</v>
      </c>
      <c r="D162" s="46" t="s">
        <v>111</v>
      </c>
      <c r="E162" s="45"/>
    </row>
    <row r="163" spans="1:5" ht="24.75" customHeight="1">
      <c r="A163" s="39">
        <v>158</v>
      </c>
      <c r="B163" s="46" t="s">
        <v>318</v>
      </c>
      <c r="C163" s="47">
        <v>10</v>
      </c>
      <c r="D163" s="46" t="s">
        <v>319</v>
      </c>
      <c r="E163" s="45"/>
    </row>
    <row r="164" spans="1:5" ht="24.75" customHeight="1">
      <c r="A164" s="39">
        <v>159</v>
      </c>
      <c r="B164" s="46" t="s">
        <v>320</v>
      </c>
      <c r="C164" s="47">
        <v>19.443</v>
      </c>
      <c r="D164" s="46" t="s">
        <v>321</v>
      </c>
      <c r="E164" s="45"/>
    </row>
    <row r="165" spans="1:5" ht="24.75" customHeight="1">
      <c r="A165" s="39">
        <v>160</v>
      </c>
      <c r="B165" s="46" t="s">
        <v>322</v>
      </c>
      <c r="C165" s="47">
        <v>20</v>
      </c>
      <c r="D165" s="46" t="s">
        <v>243</v>
      </c>
      <c r="E165" s="45"/>
    </row>
    <row r="166" spans="1:5" ht="24.75" customHeight="1">
      <c r="A166" s="39">
        <v>161</v>
      </c>
      <c r="B166" s="46" t="s">
        <v>323</v>
      </c>
      <c r="C166" s="47">
        <v>20</v>
      </c>
      <c r="D166" s="46" t="s">
        <v>122</v>
      </c>
      <c r="E166" s="45"/>
    </row>
    <row r="167" spans="1:5" ht="24.75" customHeight="1">
      <c r="A167" s="39">
        <v>162</v>
      </c>
      <c r="B167" s="46" t="s">
        <v>324</v>
      </c>
      <c r="C167" s="47">
        <v>10</v>
      </c>
      <c r="D167" s="46" t="s">
        <v>206</v>
      </c>
      <c r="E167" s="45"/>
    </row>
    <row r="168" spans="1:5" ht="24.75" customHeight="1">
      <c r="A168" s="39">
        <v>163</v>
      </c>
      <c r="B168" s="46" t="s">
        <v>325</v>
      </c>
      <c r="C168" s="47">
        <v>30</v>
      </c>
      <c r="D168" s="46" t="s">
        <v>120</v>
      </c>
      <c r="E168" s="45"/>
    </row>
    <row r="169" spans="1:5" ht="24.75" customHeight="1">
      <c r="A169" s="39">
        <v>164</v>
      </c>
      <c r="B169" s="46" t="s">
        <v>326</v>
      </c>
      <c r="C169" s="47">
        <v>10</v>
      </c>
      <c r="D169" s="46" t="s">
        <v>120</v>
      </c>
      <c r="E169" s="45"/>
    </row>
    <row r="170" spans="1:5" ht="24.75" customHeight="1">
      <c r="A170" s="39">
        <v>165</v>
      </c>
      <c r="B170" s="46" t="s">
        <v>327</v>
      </c>
      <c r="C170" s="47">
        <v>10</v>
      </c>
      <c r="D170" s="46" t="s">
        <v>213</v>
      </c>
      <c r="E170" s="45"/>
    </row>
    <row r="171" spans="1:5" ht="24.75" customHeight="1">
      <c r="A171" s="39">
        <v>166</v>
      </c>
      <c r="B171" s="46" t="s">
        <v>328</v>
      </c>
      <c r="C171" s="47">
        <v>5</v>
      </c>
      <c r="D171" s="46" t="s">
        <v>329</v>
      </c>
      <c r="E171" s="45"/>
    </row>
    <row r="172" spans="1:5" ht="24.75" customHeight="1">
      <c r="A172" s="39">
        <v>167</v>
      </c>
      <c r="B172" s="46" t="s">
        <v>330</v>
      </c>
      <c r="C172" s="47">
        <v>216</v>
      </c>
      <c r="D172" s="46" t="s">
        <v>98</v>
      </c>
      <c r="E172" s="45"/>
    </row>
    <row r="173" spans="1:5" ht="24.75" customHeight="1">
      <c r="A173" s="39">
        <v>168</v>
      </c>
      <c r="B173" s="46" t="s">
        <v>331</v>
      </c>
      <c r="C173" s="47">
        <v>24.5</v>
      </c>
      <c r="D173" s="46" t="s">
        <v>98</v>
      </c>
      <c r="E173" s="45"/>
    </row>
    <row r="174" spans="1:5" ht="24.75" customHeight="1">
      <c r="A174" s="39">
        <v>169</v>
      </c>
      <c r="B174" s="46" t="s">
        <v>332</v>
      </c>
      <c r="C174" s="47">
        <v>5</v>
      </c>
      <c r="D174" s="46" t="s">
        <v>286</v>
      </c>
      <c r="E174" s="45"/>
    </row>
    <row r="175" spans="1:5" ht="24.75" customHeight="1">
      <c r="A175" s="39">
        <v>170</v>
      </c>
      <c r="B175" s="46" t="s">
        <v>333</v>
      </c>
      <c r="C175" s="47">
        <v>30</v>
      </c>
      <c r="D175" s="46" t="s">
        <v>297</v>
      </c>
      <c r="E175" s="45"/>
    </row>
    <row r="176" spans="1:5" ht="24.75" customHeight="1">
      <c r="A176" s="39">
        <v>171</v>
      </c>
      <c r="B176" s="46" t="s">
        <v>334</v>
      </c>
      <c r="C176" s="47">
        <v>80</v>
      </c>
      <c r="D176" s="46" t="s">
        <v>335</v>
      </c>
      <c r="E176" s="45"/>
    </row>
    <row r="177" spans="1:5" ht="24.75" customHeight="1">
      <c r="A177" s="39">
        <v>172</v>
      </c>
      <c r="B177" s="46" t="s">
        <v>336</v>
      </c>
      <c r="C177" s="47">
        <v>9</v>
      </c>
      <c r="D177" s="46" t="s">
        <v>337</v>
      </c>
      <c r="E177" s="45"/>
    </row>
    <row r="178" spans="1:5" ht="24.75" customHeight="1">
      <c r="A178" s="39">
        <v>173</v>
      </c>
      <c r="B178" s="46" t="s">
        <v>338</v>
      </c>
      <c r="C178" s="47">
        <v>60</v>
      </c>
      <c r="D178" s="46" t="s">
        <v>120</v>
      </c>
      <c r="E178" s="45"/>
    </row>
    <row r="179" spans="1:5" ht="24.75" customHeight="1">
      <c r="A179" s="39">
        <v>174</v>
      </c>
      <c r="B179" s="46" t="s">
        <v>339</v>
      </c>
      <c r="C179" s="47">
        <v>50</v>
      </c>
      <c r="D179" s="46" t="s">
        <v>120</v>
      </c>
      <c r="E179" s="45"/>
    </row>
    <row r="180" spans="1:5" ht="24.75" customHeight="1">
      <c r="A180" s="39">
        <v>175</v>
      </c>
      <c r="B180" s="46" t="s">
        <v>340</v>
      </c>
      <c r="C180" s="47">
        <v>20</v>
      </c>
      <c r="D180" s="46" t="s">
        <v>120</v>
      </c>
      <c r="E180" s="45"/>
    </row>
    <row r="181" spans="1:5" ht="24.75" customHeight="1">
      <c r="A181" s="39">
        <v>176</v>
      </c>
      <c r="B181" s="46" t="s">
        <v>341</v>
      </c>
      <c r="C181" s="47">
        <v>15</v>
      </c>
      <c r="D181" s="46" t="s">
        <v>230</v>
      </c>
      <c r="E181" s="45"/>
    </row>
    <row r="182" spans="1:5" ht="24.75" customHeight="1">
      <c r="A182" s="39">
        <v>177</v>
      </c>
      <c r="B182" s="46" t="s">
        <v>342</v>
      </c>
      <c r="C182" s="47">
        <v>3</v>
      </c>
      <c r="D182" s="46" t="s">
        <v>343</v>
      </c>
      <c r="E182" s="45"/>
    </row>
    <row r="183" spans="1:5" ht="24.75" customHeight="1">
      <c r="A183" s="39">
        <v>178</v>
      </c>
      <c r="B183" s="46" t="s">
        <v>344</v>
      </c>
      <c r="C183" s="47">
        <v>10</v>
      </c>
      <c r="D183" s="46" t="s">
        <v>113</v>
      </c>
      <c r="E183" s="45"/>
    </row>
    <row r="184" spans="1:5" ht="24.75" customHeight="1">
      <c r="A184" s="39">
        <v>179</v>
      </c>
      <c r="B184" s="46" t="s">
        <v>345</v>
      </c>
      <c r="C184" s="47">
        <v>10</v>
      </c>
      <c r="D184" s="46" t="s">
        <v>329</v>
      </c>
      <c r="E184" s="45"/>
    </row>
    <row r="185" spans="1:5" ht="24.75" customHeight="1">
      <c r="A185" s="39">
        <v>180</v>
      </c>
      <c r="B185" s="46" t="s">
        <v>346</v>
      </c>
      <c r="C185" s="47">
        <v>100</v>
      </c>
      <c r="D185" s="46" t="s">
        <v>98</v>
      </c>
      <c r="E185" s="45"/>
    </row>
    <row r="186" spans="1:5" ht="24.75" customHeight="1">
      <c r="A186" s="39">
        <v>181</v>
      </c>
      <c r="B186" s="46" t="s">
        <v>347</v>
      </c>
      <c r="C186" s="47">
        <v>20</v>
      </c>
      <c r="D186" s="46" t="s">
        <v>98</v>
      </c>
      <c r="E186" s="45"/>
    </row>
    <row r="187" spans="1:5" ht="24.75" customHeight="1">
      <c r="A187" s="39">
        <v>182</v>
      </c>
      <c r="B187" s="46" t="s">
        <v>348</v>
      </c>
      <c r="C187" s="47">
        <v>3</v>
      </c>
      <c r="D187" s="46" t="s">
        <v>122</v>
      </c>
      <c r="E187" s="45"/>
    </row>
    <row r="188" spans="1:5" ht="24.75" customHeight="1">
      <c r="A188" s="39">
        <v>183</v>
      </c>
      <c r="B188" s="46" t="s">
        <v>349</v>
      </c>
      <c r="C188" s="47">
        <v>15</v>
      </c>
      <c r="D188" s="46" t="s">
        <v>147</v>
      </c>
      <c r="E188" s="45"/>
    </row>
    <row r="189" spans="1:5" ht="24.75" customHeight="1">
      <c r="A189" s="39">
        <v>184</v>
      </c>
      <c r="B189" s="46" t="s">
        <v>307</v>
      </c>
      <c r="C189" s="47">
        <v>25.2</v>
      </c>
      <c r="D189" s="46" t="s">
        <v>161</v>
      </c>
      <c r="E189" s="45"/>
    </row>
    <row r="190" spans="1:5" ht="24.75" customHeight="1">
      <c r="A190" s="39">
        <v>185</v>
      </c>
      <c r="B190" s="46" t="s">
        <v>350</v>
      </c>
      <c r="C190" s="47">
        <v>25</v>
      </c>
      <c r="D190" s="46" t="s">
        <v>140</v>
      </c>
      <c r="E190" s="45"/>
    </row>
    <row r="191" spans="1:5" ht="24.75" customHeight="1">
      <c r="A191" s="39">
        <v>186</v>
      </c>
      <c r="B191" s="46" t="s">
        <v>351</v>
      </c>
      <c r="C191" s="47">
        <v>17.9</v>
      </c>
      <c r="D191" s="46" t="s">
        <v>239</v>
      </c>
      <c r="E191" s="45"/>
    </row>
    <row r="192" spans="1:5" ht="24.75" customHeight="1">
      <c r="A192" s="39">
        <v>187</v>
      </c>
      <c r="B192" s="46" t="s">
        <v>318</v>
      </c>
      <c r="C192" s="47">
        <v>36</v>
      </c>
      <c r="D192" s="46" t="s">
        <v>319</v>
      </c>
      <c r="E192" s="45"/>
    </row>
    <row r="193" spans="1:5" ht="24.75" customHeight="1">
      <c r="A193" s="39">
        <v>188</v>
      </c>
      <c r="B193" s="46" t="s">
        <v>352</v>
      </c>
      <c r="C193" s="47">
        <v>10</v>
      </c>
      <c r="D193" s="46" t="s">
        <v>128</v>
      </c>
      <c r="E193" s="45"/>
    </row>
    <row r="194" spans="1:5" ht="24.75" customHeight="1">
      <c r="A194" s="39">
        <v>189</v>
      </c>
      <c r="B194" s="46" t="s">
        <v>353</v>
      </c>
      <c r="C194" s="47">
        <v>15</v>
      </c>
      <c r="D194" s="46" t="s">
        <v>255</v>
      </c>
      <c r="E194" s="45"/>
    </row>
    <row r="195" spans="1:5" ht="24.75" customHeight="1">
      <c r="A195" s="39">
        <v>190</v>
      </c>
      <c r="B195" s="46" t="s">
        <v>354</v>
      </c>
      <c r="C195" s="47">
        <v>75.66</v>
      </c>
      <c r="D195" s="46" t="s">
        <v>227</v>
      </c>
      <c r="E195" s="45"/>
    </row>
    <row r="196" spans="1:5" ht="24.75" customHeight="1">
      <c r="A196" s="39">
        <v>191</v>
      </c>
      <c r="B196" s="46" t="s">
        <v>355</v>
      </c>
      <c r="C196" s="47">
        <v>6.6459</v>
      </c>
      <c r="D196" s="46" t="s">
        <v>356</v>
      </c>
      <c r="E196" s="45"/>
    </row>
    <row r="197" spans="1:5" ht="24.75" customHeight="1">
      <c r="A197" s="39">
        <v>192</v>
      </c>
      <c r="B197" s="46" t="s">
        <v>357</v>
      </c>
      <c r="C197" s="47">
        <v>8</v>
      </c>
      <c r="D197" s="46" t="s">
        <v>358</v>
      </c>
      <c r="E197" s="45"/>
    </row>
    <row r="198" spans="1:5" ht="24.75" customHeight="1">
      <c r="A198" s="39">
        <v>193</v>
      </c>
      <c r="B198" s="46" t="s">
        <v>359</v>
      </c>
      <c r="C198" s="47">
        <v>5</v>
      </c>
      <c r="D198" s="46" t="s">
        <v>216</v>
      </c>
      <c r="E198" s="45"/>
    </row>
    <row r="199" spans="1:5" ht="24.75" customHeight="1">
      <c r="A199" s="39">
        <v>194</v>
      </c>
      <c r="B199" s="46" t="s">
        <v>360</v>
      </c>
      <c r="C199" s="47">
        <v>15</v>
      </c>
      <c r="D199" s="46" t="s">
        <v>329</v>
      </c>
      <c r="E199" s="45"/>
    </row>
    <row r="200" spans="1:5" ht="24.75" customHeight="1">
      <c r="A200" s="39">
        <v>195</v>
      </c>
      <c r="B200" s="46" t="s">
        <v>361</v>
      </c>
      <c r="C200" s="47">
        <v>10</v>
      </c>
      <c r="D200" s="46" t="s">
        <v>362</v>
      </c>
      <c r="E200" s="45"/>
    </row>
    <row r="201" spans="1:5" ht="24.75" customHeight="1">
      <c r="A201" s="39">
        <v>196</v>
      </c>
      <c r="B201" s="46" t="s">
        <v>363</v>
      </c>
      <c r="C201" s="47">
        <v>8</v>
      </c>
      <c r="D201" s="46" t="s">
        <v>319</v>
      </c>
      <c r="E201" s="45"/>
    </row>
    <row r="202" spans="1:5" ht="24.75" customHeight="1">
      <c r="A202" s="39">
        <v>197</v>
      </c>
      <c r="B202" s="46" t="s">
        <v>364</v>
      </c>
      <c r="C202" s="47">
        <v>73.1</v>
      </c>
      <c r="D202" s="46" t="s">
        <v>111</v>
      </c>
      <c r="E202" s="45"/>
    </row>
    <row r="203" spans="1:5" ht="24.75" customHeight="1">
      <c r="A203" s="39">
        <v>198</v>
      </c>
      <c r="B203" s="46" t="s">
        <v>365</v>
      </c>
      <c r="C203" s="47">
        <v>3</v>
      </c>
      <c r="D203" s="46" t="s">
        <v>111</v>
      </c>
      <c r="E203" s="45"/>
    </row>
    <row r="204" spans="1:5" ht="24.75" customHeight="1">
      <c r="A204" s="39">
        <v>199</v>
      </c>
      <c r="B204" s="46" t="s">
        <v>366</v>
      </c>
      <c r="C204" s="47">
        <v>200</v>
      </c>
      <c r="D204" s="46" t="s">
        <v>150</v>
      </c>
      <c r="E204" s="45"/>
    </row>
    <row r="205" spans="1:5" ht="24.75" customHeight="1">
      <c r="A205" s="39">
        <v>200</v>
      </c>
      <c r="B205" s="46" t="s">
        <v>367</v>
      </c>
      <c r="C205" s="47">
        <v>13</v>
      </c>
      <c r="D205" s="46" t="s">
        <v>179</v>
      </c>
      <c r="E205" s="45"/>
    </row>
    <row r="206" spans="1:5" ht="24.75" customHeight="1">
      <c r="A206" s="39">
        <v>201</v>
      </c>
      <c r="B206" s="46" t="s">
        <v>368</v>
      </c>
      <c r="C206" s="47">
        <v>6</v>
      </c>
      <c r="D206" s="46" t="s">
        <v>118</v>
      </c>
      <c r="E206" s="45"/>
    </row>
    <row r="207" spans="1:5" ht="24.75" customHeight="1">
      <c r="A207" s="39">
        <v>202</v>
      </c>
      <c r="B207" s="46" t="s">
        <v>369</v>
      </c>
      <c r="C207" s="47">
        <v>18</v>
      </c>
      <c r="D207" s="46" t="s">
        <v>370</v>
      </c>
      <c r="E207" s="45"/>
    </row>
    <row r="208" spans="1:5" ht="24.75" customHeight="1">
      <c r="A208" s="39">
        <v>203</v>
      </c>
      <c r="B208" s="46" t="s">
        <v>371</v>
      </c>
      <c r="C208" s="47">
        <v>21</v>
      </c>
      <c r="D208" s="46" t="s">
        <v>370</v>
      </c>
      <c r="E208" s="45"/>
    </row>
    <row r="209" spans="1:5" ht="24.75" customHeight="1">
      <c r="A209" s="39">
        <v>204</v>
      </c>
      <c r="B209" s="46" t="s">
        <v>372</v>
      </c>
      <c r="C209" s="47">
        <v>12</v>
      </c>
      <c r="D209" s="46" t="s">
        <v>362</v>
      </c>
      <c r="E209" s="45"/>
    </row>
    <row r="210" spans="1:5" ht="24.75" customHeight="1">
      <c r="A210" s="39">
        <v>205</v>
      </c>
      <c r="B210" s="46" t="s">
        <v>373</v>
      </c>
      <c r="C210" s="47">
        <v>150</v>
      </c>
      <c r="D210" s="46" t="s">
        <v>374</v>
      </c>
      <c r="E210" s="45"/>
    </row>
    <row r="211" spans="1:5" ht="24.75" customHeight="1">
      <c r="A211" s="39">
        <v>206</v>
      </c>
      <c r="B211" s="46" t="s">
        <v>375</v>
      </c>
      <c r="C211" s="47">
        <v>9.1</v>
      </c>
      <c r="D211" s="46" t="s">
        <v>120</v>
      </c>
      <c r="E211" s="45"/>
    </row>
    <row r="212" spans="1:5" ht="24.75" customHeight="1">
      <c r="A212" s="39">
        <v>207</v>
      </c>
      <c r="B212" s="46" t="s">
        <v>376</v>
      </c>
      <c r="C212" s="47">
        <v>15</v>
      </c>
      <c r="D212" s="46" t="s">
        <v>255</v>
      </c>
      <c r="E212" s="45"/>
    </row>
    <row r="213" spans="1:5" ht="24.75" customHeight="1">
      <c r="A213" s="39">
        <v>208</v>
      </c>
      <c r="B213" s="46" t="s">
        <v>377</v>
      </c>
      <c r="C213" s="47">
        <v>10</v>
      </c>
      <c r="D213" s="46" t="s">
        <v>378</v>
      </c>
      <c r="E213" s="45"/>
    </row>
    <row r="214" spans="1:5" ht="24.75" customHeight="1">
      <c r="A214" s="39">
        <v>209</v>
      </c>
      <c r="B214" s="46" t="s">
        <v>379</v>
      </c>
      <c r="C214" s="47">
        <v>16</v>
      </c>
      <c r="D214" s="46" t="s">
        <v>120</v>
      </c>
      <c r="E214" s="45"/>
    </row>
    <row r="215" spans="1:5" ht="24.75" customHeight="1">
      <c r="A215" s="39">
        <v>210</v>
      </c>
      <c r="B215" s="46" t="s">
        <v>380</v>
      </c>
      <c r="C215" s="47">
        <v>9.27</v>
      </c>
      <c r="D215" s="46" t="s">
        <v>381</v>
      </c>
      <c r="E215" s="45"/>
    </row>
    <row r="216" spans="1:5" ht="24.75" customHeight="1">
      <c r="A216" s="39">
        <v>211</v>
      </c>
      <c r="B216" s="46" t="s">
        <v>382</v>
      </c>
      <c r="C216" s="47">
        <v>6</v>
      </c>
      <c r="D216" s="46" t="s">
        <v>383</v>
      </c>
      <c r="E216" s="45"/>
    </row>
    <row r="217" spans="1:5" ht="24.75" customHeight="1">
      <c r="A217" s="39">
        <v>212</v>
      </c>
      <c r="B217" s="46" t="s">
        <v>384</v>
      </c>
      <c r="C217" s="47">
        <v>2</v>
      </c>
      <c r="D217" s="46" t="s">
        <v>120</v>
      </c>
      <c r="E217" s="45"/>
    </row>
    <row r="218" spans="1:5" ht="24.75" customHeight="1">
      <c r="A218" s="39">
        <v>213</v>
      </c>
      <c r="B218" s="46" t="s">
        <v>385</v>
      </c>
      <c r="C218" s="47">
        <v>5</v>
      </c>
      <c r="D218" s="46" t="s">
        <v>120</v>
      </c>
      <c r="E218" s="45"/>
    </row>
    <row r="219" spans="1:5" ht="24.75" customHeight="1">
      <c r="A219" s="39">
        <v>214</v>
      </c>
      <c r="B219" s="46" t="s">
        <v>386</v>
      </c>
      <c r="C219" s="47">
        <v>20</v>
      </c>
      <c r="D219" s="46" t="s">
        <v>135</v>
      </c>
      <c r="E219" s="45"/>
    </row>
    <row r="220" spans="1:5" ht="24.75" customHeight="1">
      <c r="A220" s="39">
        <v>215</v>
      </c>
      <c r="B220" s="46" t="s">
        <v>387</v>
      </c>
      <c r="C220" s="47">
        <v>60</v>
      </c>
      <c r="D220" s="46" t="s">
        <v>237</v>
      </c>
      <c r="E220" s="45"/>
    </row>
    <row r="221" spans="1:5" ht="24.75" customHeight="1">
      <c r="A221" s="39">
        <v>216</v>
      </c>
      <c r="B221" s="46" t="s">
        <v>388</v>
      </c>
      <c r="C221" s="47">
        <v>7.85</v>
      </c>
      <c r="D221" s="46" t="s">
        <v>255</v>
      </c>
      <c r="E221" s="45"/>
    </row>
    <row r="222" spans="1:5" ht="24.75" customHeight="1">
      <c r="A222" s="39">
        <v>217</v>
      </c>
      <c r="B222" s="46" t="s">
        <v>389</v>
      </c>
      <c r="C222" s="47">
        <v>10</v>
      </c>
      <c r="D222" s="46" t="s">
        <v>176</v>
      </c>
      <c r="E222" s="45"/>
    </row>
    <row r="223" spans="1:5" ht="24.75" customHeight="1">
      <c r="A223" s="39">
        <v>218</v>
      </c>
      <c r="B223" s="46" t="s">
        <v>390</v>
      </c>
      <c r="C223" s="47">
        <v>3</v>
      </c>
      <c r="D223" s="46" t="s">
        <v>128</v>
      </c>
      <c r="E223" s="45"/>
    </row>
    <row r="224" spans="1:5" ht="24.75" customHeight="1">
      <c r="A224" s="39">
        <v>219</v>
      </c>
      <c r="B224" s="46" t="s">
        <v>391</v>
      </c>
      <c r="C224" s="47">
        <v>17.4</v>
      </c>
      <c r="D224" s="46" t="s">
        <v>118</v>
      </c>
      <c r="E224" s="45"/>
    </row>
    <row r="225" spans="1:5" ht="24.75" customHeight="1">
      <c r="A225" s="39">
        <v>220</v>
      </c>
      <c r="B225" s="46" t="s">
        <v>392</v>
      </c>
      <c r="C225" s="47">
        <v>3</v>
      </c>
      <c r="D225" s="46" t="s">
        <v>393</v>
      </c>
      <c r="E225" s="45"/>
    </row>
    <row r="226" spans="1:5" ht="24.75" customHeight="1">
      <c r="A226" s="39">
        <v>221</v>
      </c>
      <c r="B226" s="46" t="s">
        <v>394</v>
      </c>
      <c r="C226" s="47">
        <v>19.12</v>
      </c>
      <c r="D226" s="46" t="s">
        <v>395</v>
      </c>
      <c r="E226" s="45"/>
    </row>
    <row r="227" spans="1:5" ht="24.75" customHeight="1">
      <c r="A227" s="39">
        <v>222</v>
      </c>
      <c r="B227" s="46" t="s">
        <v>396</v>
      </c>
      <c r="C227" s="47">
        <v>3.8</v>
      </c>
      <c r="D227" s="46" t="s">
        <v>315</v>
      </c>
      <c r="E227" s="45"/>
    </row>
    <row r="228" spans="1:5" ht="24.75" customHeight="1">
      <c r="A228" s="39">
        <v>223</v>
      </c>
      <c r="B228" s="46" t="s">
        <v>397</v>
      </c>
      <c r="C228" s="47">
        <v>126</v>
      </c>
      <c r="D228" s="46" t="s">
        <v>398</v>
      </c>
      <c r="E228" s="45"/>
    </row>
    <row r="229" spans="1:5" ht="24.75" customHeight="1">
      <c r="A229" s="39">
        <v>224</v>
      </c>
      <c r="B229" s="46" t="s">
        <v>399</v>
      </c>
      <c r="C229" s="47">
        <v>2</v>
      </c>
      <c r="D229" s="46" t="s">
        <v>202</v>
      </c>
      <c r="E229" s="45"/>
    </row>
    <row r="230" spans="1:5" ht="24.75" customHeight="1">
      <c r="A230" s="39">
        <v>225</v>
      </c>
      <c r="B230" s="46" t="s">
        <v>400</v>
      </c>
      <c r="C230" s="47">
        <v>5</v>
      </c>
      <c r="D230" s="46" t="s">
        <v>202</v>
      </c>
      <c r="E230" s="45"/>
    </row>
    <row r="231" spans="1:5" ht="24.75" customHeight="1">
      <c r="A231" s="39">
        <v>226</v>
      </c>
      <c r="B231" s="46" t="s">
        <v>401</v>
      </c>
      <c r="C231" s="47">
        <v>9.46</v>
      </c>
      <c r="D231" s="46" t="s">
        <v>239</v>
      </c>
      <c r="E231" s="45"/>
    </row>
    <row r="232" spans="1:5" ht="24.75" customHeight="1">
      <c r="A232" s="39">
        <v>227</v>
      </c>
      <c r="B232" s="46" t="s">
        <v>402</v>
      </c>
      <c r="C232" s="47">
        <v>20</v>
      </c>
      <c r="D232" s="46" t="s">
        <v>135</v>
      </c>
      <c r="E232" s="45"/>
    </row>
    <row r="233" spans="1:5" ht="24.75" customHeight="1">
      <c r="A233" s="39">
        <v>228</v>
      </c>
      <c r="B233" s="46" t="s">
        <v>218</v>
      </c>
      <c r="C233" s="47">
        <v>2</v>
      </c>
      <c r="D233" s="46" t="s">
        <v>113</v>
      </c>
      <c r="E233" s="45"/>
    </row>
    <row r="234" spans="1:5" ht="24.75" customHeight="1">
      <c r="A234" s="39">
        <v>229</v>
      </c>
      <c r="B234" s="46" t="s">
        <v>403</v>
      </c>
      <c r="C234" s="47">
        <v>10</v>
      </c>
      <c r="D234" s="46" t="s">
        <v>140</v>
      </c>
      <c r="E234" s="45"/>
    </row>
    <row r="235" spans="1:5" ht="24.75" customHeight="1">
      <c r="A235" s="39">
        <v>230</v>
      </c>
      <c r="B235" s="46" t="s">
        <v>404</v>
      </c>
      <c r="C235" s="47">
        <v>1</v>
      </c>
      <c r="D235" s="46" t="s">
        <v>405</v>
      </c>
      <c r="E235" s="45"/>
    </row>
    <row r="236" spans="1:5" ht="24.75" customHeight="1">
      <c r="A236" s="39">
        <v>231</v>
      </c>
      <c r="B236" s="46" t="s">
        <v>406</v>
      </c>
      <c r="C236" s="47">
        <v>8</v>
      </c>
      <c r="D236" s="46" t="s">
        <v>255</v>
      </c>
      <c r="E236" s="45"/>
    </row>
    <row r="237" spans="1:5" ht="24.75" customHeight="1">
      <c r="A237" s="39">
        <v>232</v>
      </c>
      <c r="B237" s="46" t="s">
        <v>407</v>
      </c>
      <c r="C237" s="47">
        <v>15</v>
      </c>
      <c r="D237" s="46" t="s">
        <v>209</v>
      </c>
      <c r="E237" s="45"/>
    </row>
    <row r="238" spans="1:5" ht="24.75" customHeight="1">
      <c r="A238" s="39">
        <v>233</v>
      </c>
      <c r="B238" s="46" t="s">
        <v>408</v>
      </c>
      <c r="C238" s="47">
        <v>8</v>
      </c>
      <c r="D238" s="46" t="s">
        <v>120</v>
      </c>
      <c r="E238" s="45"/>
    </row>
    <row r="239" spans="1:5" ht="24.75" customHeight="1">
      <c r="A239" s="39">
        <v>234</v>
      </c>
      <c r="B239" s="46" t="s">
        <v>409</v>
      </c>
      <c r="C239" s="47">
        <v>16</v>
      </c>
      <c r="D239" s="46" t="s">
        <v>410</v>
      </c>
      <c r="E239" s="45"/>
    </row>
    <row r="240" spans="1:5" ht="24.75" customHeight="1">
      <c r="A240" s="39">
        <v>235</v>
      </c>
      <c r="B240" s="46" t="s">
        <v>411</v>
      </c>
      <c r="C240" s="47">
        <v>8</v>
      </c>
      <c r="D240" s="46" t="s">
        <v>120</v>
      </c>
      <c r="E240" s="45"/>
    </row>
    <row r="241" spans="1:5" ht="24.75" customHeight="1">
      <c r="A241" s="39">
        <v>236</v>
      </c>
      <c r="B241" s="46" t="s">
        <v>412</v>
      </c>
      <c r="C241" s="47">
        <v>3</v>
      </c>
      <c r="D241" s="46" t="s">
        <v>413</v>
      </c>
      <c r="E241" s="45"/>
    </row>
    <row r="242" spans="1:5" ht="24.75" customHeight="1">
      <c r="A242" s="39">
        <v>237</v>
      </c>
      <c r="B242" s="46" t="s">
        <v>414</v>
      </c>
      <c r="C242" s="47">
        <v>3</v>
      </c>
      <c r="D242" s="46" t="s">
        <v>255</v>
      </c>
      <c r="E242" s="45"/>
    </row>
    <row r="243" spans="1:5" ht="24.75" customHeight="1">
      <c r="A243" s="39">
        <v>238</v>
      </c>
      <c r="B243" s="46" t="s">
        <v>415</v>
      </c>
      <c r="C243" s="47">
        <v>5</v>
      </c>
      <c r="D243" s="46" t="s">
        <v>313</v>
      </c>
      <c r="E243" s="45"/>
    </row>
    <row r="244" spans="1:5" ht="24.75" customHeight="1">
      <c r="A244" s="39">
        <v>239</v>
      </c>
      <c r="B244" s="46" t="s">
        <v>416</v>
      </c>
      <c r="C244" s="47">
        <v>15</v>
      </c>
      <c r="D244" s="46" t="s">
        <v>255</v>
      </c>
      <c r="E244" s="45"/>
    </row>
    <row r="245" spans="1:5" ht="24.75" customHeight="1">
      <c r="A245" s="39">
        <v>240</v>
      </c>
      <c r="B245" s="46" t="s">
        <v>417</v>
      </c>
      <c r="C245" s="47">
        <v>15</v>
      </c>
      <c r="D245" s="46" t="s">
        <v>418</v>
      </c>
      <c r="E245" s="45"/>
    </row>
    <row r="246" spans="1:5" ht="24.75" customHeight="1">
      <c r="A246" s="39">
        <v>241</v>
      </c>
      <c r="B246" s="46" t="s">
        <v>419</v>
      </c>
      <c r="C246" s="47">
        <v>6</v>
      </c>
      <c r="D246" s="46" t="s">
        <v>420</v>
      </c>
      <c r="E246" s="45"/>
    </row>
    <row r="247" spans="1:5" ht="24.75" customHeight="1">
      <c r="A247" s="39">
        <v>242</v>
      </c>
      <c r="B247" s="46" t="s">
        <v>421</v>
      </c>
      <c r="C247" s="47">
        <v>25</v>
      </c>
      <c r="D247" s="46" t="s">
        <v>297</v>
      </c>
      <c r="E247" s="45"/>
    </row>
    <row r="248" spans="1:5" ht="24.75" customHeight="1">
      <c r="A248" s="39">
        <v>243</v>
      </c>
      <c r="B248" s="46" t="s">
        <v>422</v>
      </c>
      <c r="C248" s="47">
        <v>109.79</v>
      </c>
      <c r="D248" s="46" t="s">
        <v>142</v>
      </c>
      <c r="E248" s="45"/>
    </row>
    <row r="249" spans="1:5" ht="24.75" customHeight="1">
      <c r="A249" s="39">
        <v>244</v>
      </c>
      <c r="B249" s="46" t="s">
        <v>423</v>
      </c>
      <c r="C249" s="47">
        <v>15</v>
      </c>
      <c r="D249" s="46" t="s">
        <v>142</v>
      </c>
      <c r="E249" s="45"/>
    </row>
    <row r="250" spans="1:5" ht="24.75" customHeight="1">
      <c r="A250" s="39">
        <v>245</v>
      </c>
      <c r="B250" s="46" t="s">
        <v>424</v>
      </c>
      <c r="C250" s="47">
        <v>14.7</v>
      </c>
      <c r="D250" s="46" t="s">
        <v>111</v>
      </c>
      <c r="E250" s="45"/>
    </row>
    <row r="251" spans="1:5" ht="24.75" customHeight="1">
      <c r="A251" s="39">
        <v>246</v>
      </c>
      <c r="B251" s="46" t="s">
        <v>425</v>
      </c>
      <c r="C251" s="47">
        <v>15</v>
      </c>
      <c r="D251" s="46" t="s">
        <v>321</v>
      </c>
      <c r="E251" s="45"/>
    </row>
    <row r="252" spans="1:5" ht="24.75" customHeight="1">
      <c r="A252" s="39">
        <v>247</v>
      </c>
      <c r="B252" s="46" t="s">
        <v>426</v>
      </c>
      <c r="C252" s="47">
        <v>15</v>
      </c>
      <c r="D252" s="46" t="s">
        <v>427</v>
      </c>
      <c r="E252" s="45"/>
    </row>
    <row r="253" spans="1:5" ht="24.75" customHeight="1">
      <c r="A253" s="39">
        <v>248</v>
      </c>
      <c r="B253" s="46" t="s">
        <v>428</v>
      </c>
      <c r="C253" s="47">
        <v>20</v>
      </c>
      <c r="D253" s="46" t="s">
        <v>227</v>
      </c>
      <c r="E253" s="45"/>
    </row>
    <row r="254" spans="1:5" ht="24.75" customHeight="1">
      <c r="A254" s="39">
        <v>249</v>
      </c>
      <c r="B254" s="46" t="s">
        <v>429</v>
      </c>
      <c r="C254" s="47">
        <v>52.447</v>
      </c>
      <c r="D254" s="46" t="s">
        <v>430</v>
      </c>
      <c r="E254" s="45"/>
    </row>
    <row r="255" spans="1:5" ht="24.75" customHeight="1">
      <c r="A255" s="39">
        <v>250</v>
      </c>
      <c r="B255" s="46" t="s">
        <v>431</v>
      </c>
      <c r="C255" s="47">
        <v>3</v>
      </c>
      <c r="D255" s="46" t="s">
        <v>432</v>
      </c>
      <c r="E255" s="45"/>
    </row>
    <row r="256" spans="1:5" ht="24.75" customHeight="1">
      <c r="A256" s="39">
        <v>251</v>
      </c>
      <c r="B256" s="46" t="s">
        <v>433</v>
      </c>
      <c r="C256" s="47">
        <v>5.2</v>
      </c>
      <c r="D256" s="46" t="s">
        <v>432</v>
      </c>
      <c r="E256" s="45"/>
    </row>
    <row r="257" spans="1:5" ht="24.75" customHeight="1">
      <c r="A257" s="39">
        <v>252</v>
      </c>
      <c r="B257" s="46" t="s">
        <v>434</v>
      </c>
      <c r="C257" s="47">
        <v>4</v>
      </c>
      <c r="D257" s="46" t="s">
        <v>432</v>
      </c>
      <c r="E257" s="45"/>
    </row>
    <row r="258" spans="1:5" ht="24.75" customHeight="1">
      <c r="A258" s="39">
        <v>253</v>
      </c>
      <c r="B258" s="46" t="s">
        <v>435</v>
      </c>
      <c r="C258" s="47">
        <v>10</v>
      </c>
      <c r="D258" s="46" t="s">
        <v>179</v>
      </c>
      <c r="E258" s="45"/>
    </row>
    <row r="259" spans="1:5" ht="24.75" customHeight="1">
      <c r="A259" s="39">
        <v>254</v>
      </c>
      <c r="B259" s="46" t="s">
        <v>436</v>
      </c>
      <c r="C259" s="47">
        <v>20</v>
      </c>
      <c r="D259" s="46" t="s">
        <v>179</v>
      </c>
      <c r="E259" s="45"/>
    </row>
    <row r="260" spans="1:5" ht="24.75" customHeight="1">
      <c r="A260" s="39">
        <v>255</v>
      </c>
      <c r="B260" s="46" t="s">
        <v>437</v>
      </c>
      <c r="C260" s="47">
        <v>23</v>
      </c>
      <c r="D260" s="46" t="s">
        <v>179</v>
      </c>
      <c r="E260" s="45"/>
    </row>
    <row r="261" spans="1:5" ht="24.75" customHeight="1">
      <c r="A261" s="39">
        <v>256</v>
      </c>
      <c r="B261" s="46" t="s">
        <v>438</v>
      </c>
      <c r="C261" s="47">
        <v>3</v>
      </c>
      <c r="D261" s="46" t="s">
        <v>179</v>
      </c>
      <c r="E261" s="45"/>
    </row>
    <row r="262" spans="1:5" ht="24.75" customHeight="1">
      <c r="A262" s="39">
        <v>257</v>
      </c>
      <c r="B262" s="46" t="s">
        <v>439</v>
      </c>
      <c r="C262" s="47">
        <v>32</v>
      </c>
      <c r="D262" s="46" t="s">
        <v>315</v>
      </c>
      <c r="E262" s="45"/>
    </row>
    <row r="263" spans="1:5" ht="24.75" customHeight="1">
      <c r="A263" s="39">
        <v>258</v>
      </c>
      <c r="B263" s="46" t="s">
        <v>440</v>
      </c>
      <c r="C263" s="47">
        <v>58.2</v>
      </c>
      <c r="D263" s="46" t="s">
        <v>124</v>
      </c>
      <c r="E263" s="45"/>
    </row>
    <row r="264" spans="1:5" ht="24.75" customHeight="1">
      <c r="A264" s="39">
        <v>259</v>
      </c>
      <c r="B264" s="46" t="s">
        <v>441</v>
      </c>
      <c r="C264" s="47">
        <v>6</v>
      </c>
      <c r="D264" s="46" t="s">
        <v>442</v>
      </c>
      <c r="E264" s="45"/>
    </row>
    <row r="265" spans="1:5" ht="24.75" customHeight="1">
      <c r="A265" s="39">
        <v>260</v>
      </c>
      <c r="B265" s="46" t="s">
        <v>443</v>
      </c>
      <c r="C265" s="47">
        <v>15</v>
      </c>
      <c r="D265" s="46" t="s">
        <v>444</v>
      </c>
      <c r="E265" s="45"/>
    </row>
    <row r="266" spans="1:5" ht="24.75" customHeight="1">
      <c r="A266" s="39">
        <v>261</v>
      </c>
      <c r="B266" s="46" t="s">
        <v>445</v>
      </c>
      <c r="C266" s="47">
        <v>80</v>
      </c>
      <c r="D266" s="46" t="s">
        <v>93</v>
      </c>
      <c r="E266" s="45"/>
    </row>
    <row r="267" spans="1:5" ht="24.75" customHeight="1">
      <c r="A267" s="39">
        <v>262</v>
      </c>
      <c r="B267" s="46" t="s">
        <v>446</v>
      </c>
      <c r="C267" s="47">
        <v>20</v>
      </c>
      <c r="D267" s="46" t="s">
        <v>120</v>
      </c>
      <c r="E267" s="45"/>
    </row>
    <row r="268" spans="1:5" ht="24.75" customHeight="1">
      <c r="A268" s="39">
        <v>263</v>
      </c>
      <c r="B268" s="46" t="s">
        <v>447</v>
      </c>
      <c r="C268" s="47">
        <v>20</v>
      </c>
      <c r="D268" s="46" t="s">
        <v>142</v>
      </c>
      <c r="E268" s="45"/>
    </row>
    <row r="269" spans="1:5" ht="24.75" customHeight="1">
      <c r="A269" s="39">
        <v>264</v>
      </c>
      <c r="B269" s="46" t="s">
        <v>448</v>
      </c>
      <c r="C269" s="47">
        <v>68</v>
      </c>
      <c r="D269" s="46" t="s">
        <v>237</v>
      </c>
      <c r="E269" s="45"/>
    </row>
    <row r="270" spans="1:5" ht="24.75" customHeight="1">
      <c r="A270" s="39">
        <v>265</v>
      </c>
      <c r="B270" s="46" t="s">
        <v>449</v>
      </c>
      <c r="C270" s="47">
        <v>18</v>
      </c>
      <c r="D270" s="46" t="s">
        <v>154</v>
      </c>
      <c r="E270" s="45"/>
    </row>
    <row r="271" spans="1:5" ht="24.75" customHeight="1">
      <c r="A271" s="39">
        <v>266</v>
      </c>
      <c r="B271" s="46" t="s">
        <v>450</v>
      </c>
      <c r="C271" s="47">
        <v>6</v>
      </c>
      <c r="D271" s="46" t="s">
        <v>358</v>
      </c>
      <c r="E271" s="45"/>
    </row>
    <row r="272" spans="1:5" ht="24.75" customHeight="1">
      <c r="A272" s="39">
        <v>267</v>
      </c>
      <c r="B272" s="46" t="s">
        <v>451</v>
      </c>
      <c r="C272" s="47">
        <v>75</v>
      </c>
      <c r="D272" s="46" t="s">
        <v>131</v>
      </c>
      <c r="E272" s="45"/>
    </row>
    <row r="273" spans="1:5" ht="24.75" customHeight="1">
      <c r="A273" s="39">
        <v>268</v>
      </c>
      <c r="B273" s="46" t="s">
        <v>399</v>
      </c>
      <c r="C273" s="47">
        <v>3</v>
      </c>
      <c r="D273" s="46" t="s">
        <v>202</v>
      </c>
      <c r="E273" s="45"/>
    </row>
    <row r="274" spans="1:5" ht="24.75" customHeight="1">
      <c r="A274" s="39">
        <v>269</v>
      </c>
      <c r="B274" s="46" t="s">
        <v>452</v>
      </c>
      <c r="C274" s="47">
        <v>28.055</v>
      </c>
      <c r="D274" s="46" t="s">
        <v>176</v>
      </c>
      <c r="E274" s="45"/>
    </row>
    <row r="275" spans="1:5" ht="24.75" customHeight="1">
      <c r="A275" s="39">
        <v>270</v>
      </c>
      <c r="B275" s="46" t="s">
        <v>453</v>
      </c>
      <c r="C275" s="47">
        <v>12</v>
      </c>
      <c r="D275" s="46" t="s">
        <v>113</v>
      </c>
      <c r="E275" s="45"/>
    </row>
    <row r="276" spans="1:5" ht="24.75" customHeight="1">
      <c r="A276" s="39">
        <v>271</v>
      </c>
      <c r="B276" s="46" t="s">
        <v>112</v>
      </c>
      <c r="C276" s="47">
        <v>10</v>
      </c>
      <c r="D276" s="46" t="s">
        <v>113</v>
      </c>
      <c r="E276" s="45"/>
    </row>
    <row r="277" spans="1:5" ht="24.75" customHeight="1">
      <c r="A277" s="39">
        <v>272</v>
      </c>
      <c r="B277" s="46" t="s">
        <v>454</v>
      </c>
      <c r="C277" s="47">
        <v>1.5</v>
      </c>
      <c r="D277" s="46" t="s">
        <v>179</v>
      </c>
      <c r="E277" s="45"/>
    </row>
    <row r="278" spans="1:5" ht="24.75" customHeight="1">
      <c r="A278" s="39">
        <v>273</v>
      </c>
      <c r="B278" s="46" t="s">
        <v>455</v>
      </c>
      <c r="C278" s="47">
        <v>1</v>
      </c>
      <c r="D278" s="46" t="s">
        <v>179</v>
      </c>
      <c r="E278" s="45"/>
    </row>
    <row r="279" spans="1:5" ht="24.75" customHeight="1">
      <c r="A279" s="39">
        <v>274</v>
      </c>
      <c r="B279" s="46" t="s">
        <v>456</v>
      </c>
      <c r="C279" s="47">
        <v>1.5</v>
      </c>
      <c r="D279" s="46" t="s">
        <v>179</v>
      </c>
      <c r="E279" s="45"/>
    </row>
    <row r="280" spans="1:5" ht="24.75" customHeight="1">
      <c r="A280" s="39">
        <v>275</v>
      </c>
      <c r="B280" s="46" t="s">
        <v>457</v>
      </c>
      <c r="C280" s="47">
        <v>2</v>
      </c>
      <c r="D280" s="46" t="s">
        <v>179</v>
      </c>
      <c r="E280" s="45"/>
    </row>
    <row r="281" spans="1:5" ht="24.75" customHeight="1">
      <c r="A281" s="39">
        <v>276</v>
      </c>
      <c r="B281" s="46" t="s">
        <v>458</v>
      </c>
      <c r="C281" s="47">
        <v>2</v>
      </c>
      <c r="D281" s="46" t="s">
        <v>179</v>
      </c>
      <c r="E281" s="45"/>
    </row>
    <row r="282" spans="1:5" ht="24.75" customHeight="1">
      <c r="A282" s="39">
        <v>277</v>
      </c>
      <c r="B282" s="46" t="s">
        <v>459</v>
      </c>
      <c r="C282" s="47">
        <v>35.1195</v>
      </c>
      <c r="D282" s="46" t="s">
        <v>176</v>
      </c>
      <c r="E282" s="45"/>
    </row>
    <row r="283" spans="1:5" ht="24.75" customHeight="1">
      <c r="A283" s="39">
        <v>278</v>
      </c>
      <c r="B283" s="46" t="s">
        <v>460</v>
      </c>
      <c r="C283" s="47">
        <v>90</v>
      </c>
      <c r="D283" s="46" t="s">
        <v>461</v>
      </c>
      <c r="E283" s="45"/>
    </row>
    <row r="284" spans="1:5" ht="24.75" customHeight="1">
      <c r="A284" s="39">
        <v>279</v>
      </c>
      <c r="B284" s="46" t="s">
        <v>462</v>
      </c>
      <c r="C284" s="47">
        <v>514.1535</v>
      </c>
      <c r="D284" s="46" t="s">
        <v>154</v>
      </c>
      <c r="E284" s="45"/>
    </row>
    <row r="285" spans="1:5" ht="24.75" customHeight="1">
      <c r="A285" s="39">
        <v>280</v>
      </c>
      <c r="B285" s="46" t="s">
        <v>463</v>
      </c>
      <c r="C285" s="47">
        <v>18.876</v>
      </c>
      <c r="D285" s="46" t="s">
        <v>227</v>
      </c>
      <c r="E285" s="45"/>
    </row>
    <row r="286" spans="1:5" ht="24.75" customHeight="1">
      <c r="A286" s="39">
        <v>281</v>
      </c>
      <c r="B286" s="46" t="s">
        <v>464</v>
      </c>
      <c r="C286" s="47">
        <v>67.557</v>
      </c>
      <c r="D286" s="46" t="s">
        <v>124</v>
      </c>
      <c r="E286" s="45"/>
    </row>
    <row r="287" spans="1:5" ht="24.75" customHeight="1">
      <c r="A287" s="39">
        <v>282</v>
      </c>
      <c r="B287" s="46" t="s">
        <v>392</v>
      </c>
      <c r="C287" s="47">
        <v>3</v>
      </c>
      <c r="D287" s="46" t="s">
        <v>465</v>
      </c>
      <c r="E287" s="45"/>
    </row>
    <row r="288" spans="1:5" ht="24.75" customHeight="1">
      <c r="A288" s="39">
        <v>283</v>
      </c>
      <c r="B288" s="46" t="s">
        <v>466</v>
      </c>
      <c r="C288" s="47">
        <v>37.31</v>
      </c>
      <c r="D288" s="46" t="s">
        <v>124</v>
      </c>
      <c r="E288" s="45"/>
    </row>
    <row r="289" spans="1:5" ht="24.75" customHeight="1">
      <c r="A289" s="39">
        <v>284</v>
      </c>
      <c r="B289" s="46" t="s">
        <v>467</v>
      </c>
      <c r="C289" s="47">
        <v>4.5</v>
      </c>
      <c r="D289" s="46" t="s">
        <v>230</v>
      </c>
      <c r="E289" s="45"/>
    </row>
    <row r="290" spans="1:5" ht="24.75" customHeight="1">
      <c r="A290" s="39">
        <v>285</v>
      </c>
      <c r="B290" s="46" t="s">
        <v>468</v>
      </c>
      <c r="C290" s="47">
        <v>20</v>
      </c>
      <c r="D290" s="46" t="s">
        <v>138</v>
      </c>
      <c r="E290" s="45"/>
    </row>
    <row r="291" spans="1:5" ht="24.75" customHeight="1">
      <c r="A291" s="39">
        <v>286</v>
      </c>
      <c r="B291" s="46" t="s">
        <v>469</v>
      </c>
      <c r="C291" s="47">
        <v>29.7</v>
      </c>
      <c r="D291" s="46" t="s">
        <v>142</v>
      </c>
      <c r="E291" s="45"/>
    </row>
    <row r="292" spans="1:5" ht="24.75" customHeight="1">
      <c r="A292" s="39">
        <v>287</v>
      </c>
      <c r="B292" s="46" t="s">
        <v>470</v>
      </c>
      <c r="C292" s="47">
        <v>20</v>
      </c>
      <c r="D292" s="46" t="s">
        <v>140</v>
      </c>
      <c r="E292" s="45"/>
    </row>
    <row r="293" spans="1:5" ht="24.75" customHeight="1">
      <c r="A293" s="39">
        <v>288</v>
      </c>
      <c r="B293" s="46" t="s">
        <v>471</v>
      </c>
      <c r="C293" s="47">
        <v>10</v>
      </c>
      <c r="D293" s="46" t="s">
        <v>472</v>
      </c>
      <c r="E293" s="45"/>
    </row>
    <row r="294" spans="1:5" ht="24.75" customHeight="1">
      <c r="A294" s="39">
        <v>289</v>
      </c>
      <c r="B294" s="46" t="s">
        <v>473</v>
      </c>
      <c r="C294" s="47">
        <v>45.3336</v>
      </c>
      <c r="D294" s="46" t="s">
        <v>144</v>
      </c>
      <c r="E294" s="45"/>
    </row>
    <row r="295" spans="1:5" ht="24.75" customHeight="1">
      <c r="A295" s="39">
        <v>290</v>
      </c>
      <c r="B295" s="46" t="s">
        <v>474</v>
      </c>
      <c r="C295" s="47">
        <v>80</v>
      </c>
      <c r="D295" s="46" t="s">
        <v>358</v>
      </c>
      <c r="E295" s="45"/>
    </row>
    <row r="296" spans="1:5" ht="24.75" customHeight="1">
      <c r="A296" s="39">
        <v>291</v>
      </c>
      <c r="B296" s="46" t="s">
        <v>475</v>
      </c>
      <c r="C296" s="47">
        <v>45.228</v>
      </c>
      <c r="D296" s="46" t="s">
        <v>476</v>
      </c>
      <c r="E296" s="45"/>
    </row>
    <row r="297" spans="1:5" ht="24.75" customHeight="1">
      <c r="A297" s="39">
        <v>292</v>
      </c>
      <c r="B297" s="46" t="s">
        <v>477</v>
      </c>
      <c r="C297" s="47">
        <v>89.7</v>
      </c>
      <c r="D297" s="46" t="s">
        <v>100</v>
      </c>
      <c r="E297" s="45"/>
    </row>
    <row r="298" spans="1:5" ht="24.75" customHeight="1">
      <c r="A298" s="39">
        <v>293</v>
      </c>
      <c r="B298" s="46" t="s">
        <v>478</v>
      </c>
      <c r="C298" s="47">
        <v>40</v>
      </c>
      <c r="D298" s="46" t="s">
        <v>124</v>
      </c>
      <c r="E298" s="45"/>
    </row>
    <row r="299" spans="1:5" ht="24.75" customHeight="1">
      <c r="A299" s="39">
        <v>294</v>
      </c>
      <c r="B299" s="46" t="s">
        <v>479</v>
      </c>
      <c r="C299" s="47">
        <v>10</v>
      </c>
      <c r="D299" s="46" t="s">
        <v>480</v>
      </c>
      <c r="E299" s="45"/>
    </row>
    <row r="300" spans="1:5" ht="24.75" customHeight="1">
      <c r="A300" s="39">
        <v>295</v>
      </c>
      <c r="B300" s="46" t="s">
        <v>353</v>
      </c>
      <c r="C300" s="47">
        <v>5</v>
      </c>
      <c r="D300" s="46" t="s">
        <v>481</v>
      </c>
      <c r="E300" s="45"/>
    </row>
    <row r="301" spans="1:5" ht="24.75" customHeight="1">
      <c r="A301" s="39">
        <v>296</v>
      </c>
      <c r="B301" s="46" t="s">
        <v>482</v>
      </c>
      <c r="C301" s="47">
        <v>150</v>
      </c>
      <c r="D301" s="46" t="s">
        <v>358</v>
      </c>
      <c r="E301" s="45"/>
    </row>
    <row r="302" spans="1:5" ht="24.75" customHeight="1">
      <c r="A302" s="39">
        <v>297</v>
      </c>
      <c r="B302" s="46" t="s">
        <v>483</v>
      </c>
      <c r="C302" s="47">
        <v>20</v>
      </c>
      <c r="D302" s="46" t="s">
        <v>124</v>
      </c>
      <c r="E302" s="45"/>
    </row>
    <row r="303" spans="1:5" ht="24.75" customHeight="1">
      <c r="A303" s="39">
        <v>298</v>
      </c>
      <c r="B303" s="46" t="s">
        <v>484</v>
      </c>
      <c r="C303" s="47">
        <v>5</v>
      </c>
      <c r="D303" s="46" t="s">
        <v>337</v>
      </c>
      <c r="E303" s="45"/>
    </row>
    <row r="304" spans="1:5" ht="24.75" customHeight="1">
      <c r="A304" s="39">
        <v>299</v>
      </c>
      <c r="B304" s="46" t="s">
        <v>485</v>
      </c>
      <c r="C304" s="47">
        <v>47</v>
      </c>
      <c r="D304" s="46" t="s">
        <v>93</v>
      </c>
      <c r="E304" s="45"/>
    </row>
    <row r="305" spans="1:5" ht="24.75" customHeight="1">
      <c r="A305" s="39">
        <v>300</v>
      </c>
      <c r="B305" s="46" t="s">
        <v>177</v>
      </c>
      <c r="C305" s="47">
        <v>6</v>
      </c>
      <c r="D305" s="46" t="s">
        <v>111</v>
      </c>
      <c r="E305" s="45"/>
    </row>
    <row r="306" spans="1:5" ht="24.75" customHeight="1">
      <c r="A306" s="39">
        <v>301</v>
      </c>
      <c r="B306" s="46" t="s">
        <v>486</v>
      </c>
      <c r="C306" s="47">
        <v>40</v>
      </c>
      <c r="D306" s="46" t="s">
        <v>111</v>
      </c>
      <c r="E306" s="45"/>
    </row>
    <row r="307" spans="1:5" ht="24.75" customHeight="1">
      <c r="A307" s="39">
        <v>302</v>
      </c>
      <c r="B307" s="46" t="s">
        <v>487</v>
      </c>
      <c r="C307" s="47">
        <v>20</v>
      </c>
      <c r="D307" s="46" t="s">
        <v>111</v>
      </c>
      <c r="E307" s="45"/>
    </row>
    <row r="308" spans="1:5" ht="24.75" customHeight="1">
      <c r="A308" s="39">
        <v>303</v>
      </c>
      <c r="B308" s="46" t="s">
        <v>488</v>
      </c>
      <c r="C308" s="47">
        <v>208.63</v>
      </c>
      <c r="D308" s="46" t="s">
        <v>111</v>
      </c>
      <c r="E308" s="45"/>
    </row>
    <row r="309" spans="1:5" ht="24.75" customHeight="1">
      <c r="A309" s="39">
        <v>304</v>
      </c>
      <c r="B309" s="46" t="s">
        <v>489</v>
      </c>
      <c r="C309" s="47">
        <v>128</v>
      </c>
      <c r="D309" s="46" t="s">
        <v>98</v>
      </c>
      <c r="E309" s="45"/>
    </row>
    <row r="310" spans="1:5" ht="24.75" customHeight="1">
      <c r="A310" s="39">
        <v>305</v>
      </c>
      <c r="B310" s="46" t="s">
        <v>490</v>
      </c>
      <c r="C310" s="47">
        <v>68</v>
      </c>
      <c r="D310" s="46" t="s">
        <v>239</v>
      </c>
      <c r="E310" s="45"/>
    </row>
    <row r="311" spans="1:5" ht="24.75" customHeight="1">
      <c r="A311" s="39">
        <v>306</v>
      </c>
      <c r="B311" s="46" t="s">
        <v>491</v>
      </c>
      <c r="C311" s="47">
        <v>30</v>
      </c>
      <c r="D311" s="46" t="s">
        <v>492</v>
      </c>
      <c r="E311" s="45"/>
    </row>
    <row r="312" spans="1:5" ht="24.75" customHeight="1">
      <c r="A312" s="39">
        <v>307</v>
      </c>
      <c r="B312" s="46" t="s">
        <v>170</v>
      </c>
      <c r="C312" s="47">
        <v>2</v>
      </c>
      <c r="D312" s="46" t="s">
        <v>105</v>
      </c>
      <c r="E312" s="45"/>
    </row>
    <row r="313" spans="1:5" ht="24.75" customHeight="1">
      <c r="A313" s="39">
        <v>308</v>
      </c>
      <c r="B313" s="46" t="s">
        <v>493</v>
      </c>
      <c r="C313" s="47">
        <v>2</v>
      </c>
      <c r="D313" s="46" t="s">
        <v>179</v>
      </c>
      <c r="E313" s="45"/>
    </row>
    <row r="314" spans="1:5" ht="24.75" customHeight="1">
      <c r="A314" s="39">
        <v>309</v>
      </c>
      <c r="B314" s="46" t="s">
        <v>494</v>
      </c>
      <c r="C314" s="47">
        <v>2</v>
      </c>
      <c r="D314" s="46" t="s">
        <v>179</v>
      </c>
      <c r="E314" s="45"/>
    </row>
    <row r="315" spans="1:5" ht="24.75" customHeight="1">
      <c r="A315" s="39">
        <v>310</v>
      </c>
      <c r="B315" s="46" t="s">
        <v>495</v>
      </c>
      <c r="C315" s="47">
        <v>2</v>
      </c>
      <c r="D315" s="46" t="s">
        <v>496</v>
      </c>
      <c r="E315" s="45"/>
    </row>
    <row r="316" spans="1:5" ht="24.75" customHeight="1">
      <c r="A316" s="39">
        <v>311</v>
      </c>
      <c r="B316" s="46" t="s">
        <v>497</v>
      </c>
      <c r="C316" s="47">
        <v>8</v>
      </c>
      <c r="D316" s="46" t="s">
        <v>122</v>
      </c>
      <c r="E316" s="45"/>
    </row>
    <row r="317" spans="1:5" ht="24.75" customHeight="1">
      <c r="A317" s="39">
        <v>312</v>
      </c>
      <c r="B317" s="46" t="s">
        <v>498</v>
      </c>
      <c r="C317" s="47">
        <v>15</v>
      </c>
      <c r="D317" s="46" t="s">
        <v>499</v>
      </c>
      <c r="E317" s="45"/>
    </row>
    <row r="318" spans="1:5" ht="24.75" customHeight="1">
      <c r="A318" s="39">
        <v>313</v>
      </c>
      <c r="B318" s="46" t="s">
        <v>500</v>
      </c>
      <c r="C318" s="47">
        <v>10</v>
      </c>
      <c r="D318" s="46" t="s">
        <v>499</v>
      </c>
      <c r="E318" s="45"/>
    </row>
    <row r="319" spans="1:5" ht="24.75" customHeight="1">
      <c r="A319" s="39">
        <v>314</v>
      </c>
      <c r="B319" s="46" t="s">
        <v>501</v>
      </c>
      <c r="C319" s="47">
        <v>10</v>
      </c>
      <c r="D319" s="46" t="s">
        <v>150</v>
      </c>
      <c r="E319" s="45"/>
    </row>
    <row r="320" spans="1:5" ht="24.75" customHeight="1">
      <c r="A320" s="39">
        <v>315</v>
      </c>
      <c r="B320" s="46" t="s">
        <v>502</v>
      </c>
      <c r="C320" s="47">
        <v>15</v>
      </c>
      <c r="D320" s="46" t="s">
        <v>150</v>
      </c>
      <c r="E320" s="45"/>
    </row>
    <row r="321" spans="1:5" ht="24.75" customHeight="1">
      <c r="A321" s="39">
        <v>316</v>
      </c>
      <c r="B321" s="46" t="s">
        <v>503</v>
      </c>
      <c r="C321" s="47">
        <v>21</v>
      </c>
      <c r="D321" s="46" t="s">
        <v>150</v>
      </c>
      <c r="E321" s="45"/>
    </row>
    <row r="322" spans="1:5" ht="24.75" customHeight="1">
      <c r="A322" s="39">
        <v>317</v>
      </c>
      <c r="B322" s="46" t="s">
        <v>504</v>
      </c>
      <c r="C322" s="47">
        <v>12.7</v>
      </c>
      <c r="D322" s="46" t="s">
        <v>383</v>
      </c>
      <c r="E322" s="45"/>
    </row>
    <row r="323" spans="1:5" ht="24.75" customHeight="1">
      <c r="A323" s="39">
        <v>318</v>
      </c>
      <c r="B323" s="46" t="s">
        <v>505</v>
      </c>
      <c r="C323" s="47">
        <v>4</v>
      </c>
      <c r="D323" s="46" t="s">
        <v>292</v>
      </c>
      <c r="E323" s="45"/>
    </row>
    <row r="324" spans="1:5" ht="24.75" customHeight="1">
      <c r="A324" s="39">
        <v>319</v>
      </c>
      <c r="B324" s="46" t="s">
        <v>506</v>
      </c>
      <c r="C324" s="47">
        <v>30</v>
      </c>
      <c r="D324" s="46" t="s">
        <v>227</v>
      </c>
      <c r="E324" s="45"/>
    </row>
    <row r="325" spans="1:5" ht="24.75" customHeight="1">
      <c r="A325" s="39">
        <v>320</v>
      </c>
      <c r="B325" s="46" t="s">
        <v>507</v>
      </c>
      <c r="C325" s="47">
        <v>18.86</v>
      </c>
      <c r="D325" s="46" t="s">
        <v>227</v>
      </c>
      <c r="E325" s="45"/>
    </row>
    <row r="326" spans="1:5" ht="24.75" customHeight="1">
      <c r="A326" s="39">
        <v>321</v>
      </c>
      <c r="B326" s="46" t="s">
        <v>508</v>
      </c>
      <c r="C326" s="47">
        <v>15</v>
      </c>
      <c r="D326" s="46" t="s">
        <v>509</v>
      </c>
      <c r="E326" s="45"/>
    </row>
    <row r="327" spans="1:5" ht="24.75" customHeight="1">
      <c r="A327" s="39">
        <v>322</v>
      </c>
      <c r="B327" s="46" t="s">
        <v>510</v>
      </c>
      <c r="C327" s="47">
        <v>3</v>
      </c>
      <c r="D327" s="46" t="s">
        <v>511</v>
      </c>
      <c r="E327" s="45"/>
    </row>
    <row r="328" spans="1:5" ht="24.75" customHeight="1">
      <c r="A328" s="39">
        <v>323</v>
      </c>
      <c r="B328" s="46" t="s">
        <v>119</v>
      </c>
      <c r="C328" s="47">
        <v>40</v>
      </c>
      <c r="D328" s="46" t="s">
        <v>120</v>
      </c>
      <c r="E328" s="45"/>
    </row>
    <row r="329" spans="1:5" ht="24.75" customHeight="1">
      <c r="A329" s="39">
        <v>324</v>
      </c>
      <c r="B329" s="46" t="s">
        <v>512</v>
      </c>
      <c r="C329" s="47">
        <v>20</v>
      </c>
      <c r="D329" s="46" t="s">
        <v>513</v>
      </c>
      <c r="E329" s="45"/>
    </row>
    <row r="330" spans="1:5" ht="24.75" customHeight="1">
      <c r="A330" s="39">
        <v>325</v>
      </c>
      <c r="B330" s="46" t="s">
        <v>514</v>
      </c>
      <c r="C330" s="47">
        <v>2.16</v>
      </c>
      <c r="D330" s="46" t="s">
        <v>258</v>
      </c>
      <c r="E330" s="45"/>
    </row>
    <row r="331" spans="1:5" ht="24.75" customHeight="1">
      <c r="A331" s="39">
        <v>326</v>
      </c>
      <c r="B331" s="46" t="s">
        <v>515</v>
      </c>
      <c r="C331" s="47">
        <v>20</v>
      </c>
      <c r="D331" s="46" t="s">
        <v>492</v>
      </c>
      <c r="E331" s="45"/>
    </row>
    <row r="332" spans="1:5" ht="24.75" customHeight="1">
      <c r="A332" s="39">
        <v>327</v>
      </c>
      <c r="B332" s="46" t="s">
        <v>516</v>
      </c>
      <c r="C332" s="47">
        <v>30</v>
      </c>
      <c r="D332" s="46" t="s">
        <v>492</v>
      </c>
      <c r="E332" s="45"/>
    </row>
    <row r="333" spans="1:5" ht="24.75" customHeight="1">
      <c r="A333" s="39">
        <v>328</v>
      </c>
      <c r="B333" s="46" t="s">
        <v>181</v>
      </c>
      <c r="C333" s="47">
        <v>20</v>
      </c>
      <c r="D333" s="46" t="s">
        <v>182</v>
      </c>
      <c r="E333" s="45"/>
    </row>
    <row r="334" spans="1:5" ht="24.75" customHeight="1">
      <c r="A334" s="39">
        <v>329</v>
      </c>
      <c r="B334" s="46" t="s">
        <v>517</v>
      </c>
      <c r="C334" s="47">
        <v>14</v>
      </c>
      <c r="D334" s="46" t="s">
        <v>321</v>
      </c>
      <c r="E334" s="45"/>
    </row>
    <row r="335" spans="1:5" ht="24.75" customHeight="1">
      <c r="A335" s="39">
        <v>330</v>
      </c>
      <c r="B335" s="46" t="s">
        <v>518</v>
      </c>
      <c r="C335" s="47">
        <v>10</v>
      </c>
      <c r="D335" s="46" t="s">
        <v>147</v>
      </c>
      <c r="E335" s="45"/>
    </row>
    <row r="336" spans="1:5" ht="24.75" customHeight="1">
      <c r="A336" s="39">
        <v>331</v>
      </c>
      <c r="B336" s="46" t="s">
        <v>519</v>
      </c>
      <c r="C336" s="47">
        <v>30</v>
      </c>
      <c r="D336" s="46" t="s">
        <v>520</v>
      </c>
      <c r="E336" s="45"/>
    </row>
    <row r="337" spans="1:5" ht="24.75" customHeight="1">
      <c r="A337" s="39">
        <v>332</v>
      </c>
      <c r="B337" s="46" t="s">
        <v>521</v>
      </c>
      <c r="C337" s="47">
        <v>47.2</v>
      </c>
      <c r="D337" s="46" t="s">
        <v>111</v>
      </c>
      <c r="E337" s="45"/>
    </row>
    <row r="338" spans="1:5" ht="24.75" customHeight="1">
      <c r="A338" s="39">
        <v>333</v>
      </c>
      <c r="B338" s="46" t="s">
        <v>522</v>
      </c>
      <c r="C338" s="47">
        <v>20</v>
      </c>
      <c r="D338" s="46" t="s">
        <v>243</v>
      </c>
      <c r="E338" s="45"/>
    </row>
    <row r="339" spans="1:5" ht="24.75" customHeight="1">
      <c r="A339" s="39">
        <v>334</v>
      </c>
      <c r="B339" s="46" t="s">
        <v>523</v>
      </c>
      <c r="C339" s="47">
        <v>30</v>
      </c>
      <c r="D339" s="46" t="s">
        <v>243</v>
      </c>
      <c r="E339" s="45"/>
    </row>
    <row r="340" spans="1:5" ht="24.75" customHeight="1">
      <c r="A340" s="39">
        <v>335</v>
      </c>
      <c r="B340" s="46" t="s">
        <v>524</v>
      </c>
      <c r="C340" s="47">
        <v>20</v>
      </c>
      <c r="D340" s="46" t="s">
        <v>230</v>
      </c>
      <c r="E340" s="45"/>
    </row>
    <row r="341" spans="1:5" ht="24.75" customHeight="1">
      <c r="A341" s="39">
        <v>336</v>
      </c>
      <c r="B341" s="46" t="s">
        <v>525</v>
      </c>
      <c r="C341" s="47">
        <v>7</v>
      </c>
      <c r="D341" s="46" t="s">
        <v>111</v>
      </c>
      <c r="E341" s="45"/>
    </row>
    <row r="342" spans="1:5" ht="24.75" customHeight="1">
      <c r="A342" s="39">
        <v>337</v>
      </c>
      <c r="B342" s="46" t="s">
        <v>526</v>
      </c>
      <c r="C342" s="47">
        <v>15</v>
      </c>
      <c r="D342" s="46" t="s">
        <v>413</v>
      </c>
      <c r="E342" s="45"/>
    </row>
    <row r="343" spans="1:5" ht="24.75" customHeight="1">
      <c r="A343" s="39">
        <v>338</v>
      </c>
      <c r="B343" s="46" t="s">
        <v>527</v>
      </c>
      <c r="C343" s="47">
        <v>26</v>
      </c>
      <c r="D343" s="46" t="s">
        <v>528</v>
      </c>
      <c r="E343" s="45"/>
    </row>
    <row r="344" spans="1:5" ht="24.75" customHeight="1">
      <c r="A344" s="39">
        <v>339</v>
      </c>
      <c r="B344" s="46" t="s">
        <v>529</v>
      </c>
      <c r="C344" s="47">
        <v>1389</v>
      </c>
      <c r="D344" s="46" t="s">
        <v>358</v>
      </c>
      <c r="E344" s="45"/>
    </row>
    <row r="345" spans="1:5" ht="24.75" customHeight="1">
      <c r="A345" s="39">
        <v>340</v>
      </c>
      <c r="B345" s="46" t="s">
        <v>530</v>
      </c>
      <c r="C345" s="47">
        <v>140</v>
      </c>
      <c r="D345" s="46" t="s">
        <v>98</v>
      </c>
      <c r="E345" s="45"/>
    </row>
    <row r="346" spans="1:5" ht="24.75" customHeight="1">
      <c r="A346" s="39">
        <v>341</v>
      </c>
      <c r="B346" s="46" t="s">
        <v>531</v>
      </c>
      <c r="C346" s="47">
        <v>157.06</v>
      </c>
      <c r="D346" s="46" t="s">
        <v>98</v>
      </c>
      <c r="E346" s="45"/>
    </row>
    <row r="347" spans="1:5" ht="24.75" customHeight="1">
      <c r="A347" s="39">
        <v>342</v>
      </c>
      <c r="B347" s="46" t="s">
        <v>331</v>
      </c>
      <c r="C347" s="47">
        <v>24.75</v>
      </c>
      <c r="D347" s="46" t="s">
        <v>98</v>
      </c>
      <c r="E347" s="45"/>
    </row>
    <row r="348" spans="1:5" ht="24.75" customHeight="1">
      <c r="A348" s="39">
        <v>343</v>
      </c>
      <c r="B348" s="46" t="s">
        <v>532</v>
      </c>
      <c r="C348" s="47">
        <v>40.5</v>
      </c>
      <c r="D348" s="46" t="s">
        <v>98</v>
      </c>
      <c r="E348" s="45"/>
    </row>
    <row r="349" spans="1:5" ht="24.75" customHeight="1">
      <c r="A349" s="39">
        <v>344</v>
      </c>
      <c r="B349" s="46" t="s">
        <v>533</v>
      </c>
      <c r="C349" s="47">
        <v>25.9</v>
      </c>
      <c r="D349" s="46" t="s">
        <v>98</v>
      </c>
      <c r="E349" s="45"/>
    </row>
    <row r="350" spans="1:5" ht="24.75" customHeight="1">
      <c r="A350" s="39">
        <v>345</v>
      </c>
      <c r="B350" s="46" t="s">
        <v>534</v>
      </c>
      <c r="C350" s="47">
        <v>10</v>
      </c>
      <c r="D350" s="46" t="s">
        <v>98</v>
      </c>
      <c r="E350" s="45"/>
    </row>
    <row r="351" spans="1:5" ht="24.75" customHeight="1">
      <c r="A351" s="39">
        <v>346</v>
      </c>
      <c r="B351" s="46" t="s">
        <v>535</v>
      </c>
      <c r="C351" s="47">
        <v>39.83</v>
      </c>
      <c r="D351" s="46" t="s">
        <v>98</v>
      </c>
      <c r="E351" s="45"/>
    </row>
    <row r="352" spans="1:5" ht="24.75" customHeight="1">
      <c r="A352" s="39">
        <v>347</v>
      </c>
      <c r="B352" s="46" t="s">
        <v>536</v>
      </c>
      <c r="C352" s="47">
        <v>259</v>
      </c>
      <c r="D352" s="46" t="s">
        <v>98</v>
      </c>
      <c r="E352" s="45"/>
    </row>
    <row r="353" spans="1:5" ht="24.75" customHeight="1">
      <c r="A353" s="39">
        <v>348</v>
      </c>
      <c r="B353" s="46" t="s">
        <v>537</v>
      </c>
      <c r="C353" s="47">
        <v>516</v>
      </c>
      <c r="D353" s="46" t="s">
        <v>538</v>
      </c>
      <c r="E353" s="45"/>
    </row>
    <row r="354" spans="1:5" ht="24.75" customHeight="1">
      <c r="A354" s="39">
        <v>349</v>
      </c>
      <c r="B354" s="46" t="s">
        <v>539</v>
      </c>
      <c r="C354" s="47">
        <v>40</v>
      </c>
      <c r="D354" s="46" t="s">
        <v>98</v>
      </c>
      <c r="E354" s="45"/>
    </row>
    <row r="355" spans="1:5" ht="24.75" customHeight="1">
      <c r="A355" s="39">
        <v>350</v>
      </c>
      <c r="B355" s="46" t="s">
        <v>540</v>
      </c>
      <c r="C355" s="47">
        <v>40</v>
      </c>
      <c r="D355" s="46" t="s">
        <v>541</v>
      </c>
      <c r="E355" s="45"/>
    </row>
    <row r="356" spans="1:5" ht="24.75" customHeight="1">
      <c r="A356" s="39">
        <v>351</v>
      </c>
      <c r="B356" s="46" t="s">
        <v>542</v>
      </c>
      <c r="C356" s="47">
        <v>41.2794</v>
      </c>
      <c r="D356" s="46" t="s">
        <v>543</v>
      </c>
      <c r="E356" s="45"/>
    </row>
    <row r="357" spans="1:5" ht="24.75" customHeight="1">
      <c r="A357" s="39">
        <v>352</v>
      </c>
      <c r="B357" s="48" t="s">
        <v>544</v>
      </c>
      <c r="C357" s="41">
        <v>1471</v>
      </c>
      <c r="D357" s="48" t="s">
        <v>124</v>
      </c>
      <c r="E357" s="45"/>
    </row>
    <row r="358" spans="1:5" ht="24.75" customHeight="1">
      <c r="A358" s="39">
        <v>353</v>
      </c>
      <c r="B358" s="48" t="s">
        <v>545</v>
      </c>
      <c r="C358" s="41">
        <v>144</v>
      </c>
      <c r="D358" s="48" t="s">
        <v>480</v>
      </c>
      <c r="E358" s="45"/>
    </row>
    <row r="359" spans="1:5" ht="24.75" customHeight="1">
      <c r="A359" s="39">
        <v>354</v>
      </c>
      <c r="B359" s="48" t="s">
        <v>546</v>
      </c>
      <c r="C359" s="41">
        <v>236</v>
      </c>
      <c r="D359" s="48" t="s">
        <v>547</v>
      </c>
      <c r="E359" s="45"/>
    </row>
    <row r="360" spans="1:5" ht="24.75" customHeight="1">
      <c r="A360" s="39">
        <v>355</v>
      </c>
      <c r="B360" s="48" t="s">
        <v>548</v>
      </c>
      <c r="C360" s="41">
        <v>2763</v>
      </c>
      <c r="D360" s="48" t="s">
        <v>100</v>
      </c>
      <c r="E360" s="45"/>
    </row>
    <row r="361" spans="1:5" ht="24.75" customHeight="1">
      <c r="A361" s="39">
        <v>356</v>
      </c>
      <c r="B361" s="40" t="s">
        <v>549</v>
      </c>
      <c r="C361" s="41">
        <v>334</v>
      </c>
      <c r="D361" s="40" t="s">
        <v>550</v>
      </c>
      <c r="E361" s="45"/>
    </row>
  </sheetData>
  <sheetProtection/>
  <autoFilter ref="C4:E361"/>
  <mergeCells count="2">
    <mergeCell ref="A1:B1"/>
    <mergeCell ref="A2:E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6"/>
  <sheetViews>
    <sheetView tabSelected="1" workbookViewId="0" topLeftCell="A1">
      <selection activeCell="G7" sqref="G7"/>
    </sheetView>
  </sheetViews>
  <sheetFormatPr defaultColWidth="8.875" defaultRowHeight="14.25"/>
  <cols>
    <col min="1" max="1" width="28.00390625" style="2" customWidth="1"/>
    <col min="2" max="2" width="20.375" style="2" hidden="1" customWidth="1"/>
    <col min="3" max="4" width="11.125" style="2" customWidth="1"/>
    <col min="5" max="5" width="9.375" style="2" customWidth="1"/>
    <col min="6" max="6" width="19.125" style="2" customWidth="1"/>
    <col min="7" max="7" width="11.375" style="2" customWidth="1"/>
    <col min="8" max="8" width="11.50390625" style="2" customWidth="1"/>
    <col min="9" max="9" width="11.875" style="2" customWidth="1"/>
    <col min="10" max="10" width="9.375" style="2" customWidth="1"/>
    <col min="11" max="16384" width="8.875" style="2" customWidth="1"/>
  </cols>
  <sheetData>
    <row r="1" ht="24" customHeight="1">
      <c r="A1" s="3" t="s">
        <v>551</v>
      </c>
    </row>
    <row r="2" spans="1:9" ht="34.5" customHeight="1">
      <c r="A2" s="4" t="s">
        <v>552</v>
      </c>
      <c r="B2" s="4"/>
      <c r="C2" s="4"/>
      <c r="D2" s="4"/>
      <c r="E2" s="4"/>
      <c r="F2" s="4"/>
      <c r="G2" s="4"/>
      <c r="H2" s="4"/>
      <c r="I2" s="4"/>
    </row>
    <row r="3" ht="27" customHeight="1">
      <c r="H3" s="5" t="s">
        <v>553</v>
      </c>
    </row>
    <row r="4" spans="1:9" s="1" customFormat="1" ht="30.75" customHeight="1">
      <c r="A4" s="6" t="s">
        <v>36</v>
      </c>
      <c r="B4" s="6" t="s">
        <v>554</v>
      </c>
      <c r="C4" s="7" t="s">
        <v>37</v>
      </c>
      <c r="D4" s="7" t="s">
        <v>38</v>
      </c>
      <c r="E4" s="7" t="s">
        <v>39</v>
      </c>
      <c r="F4" s="6" t="s">
        <v>40</v>
      </c>
      <c r="G4" s="7" t="s">
        <v>37</v>
      </c>
      <c r="H4" s="7" t="s">
        <v>38</v>
      </c>
      <c r="I4" s="7" t="s">
        <v>39</v>
      </c>
    </row>
    <row r="5" spans="1:9" ht="30.75" customHeight="1">
      <c r="A5" s="8" t="s">
        <v>43</v>
      </c>
      <c r="B5" s="9">
        <f>SUM(B6:B10)</f>
        <v>21636</v>
      </c>
      <c r="C5" s="10">
        <f>SUM(C6:C11)</f>
        <v>180340</v>
      </c>
      <c r="D5" s="10">
        <f aca="true" t="shared" si="0" ref="D5:D10">SUM(E5-C5)</f>
        <v>-65760</v>
      </c>
      <c r="E5" s="10">
        <f>SUM(E6:E10)</f>
        <v>114580</v>
      </c>
      <c r="F5" s="8" t="s">
        <v>44</v>
      </c>
      <c r="G5" s="11">
        <f>SUM(G6:G7)</f>
        <v>221547</v>
      </c>
      <c r="H5" s="11">
        <f>SUM(I5-G5)</f>
        <v>-66214</v>
      </c>
      <c r="I5" s="11">
        <f>SUM(I6:I9)</f>
        <v>155333</v>
      </c>
    </row>
    <row r="6" spans="1:9" ht="30.75" customHeight="1">
      <c r="A6" s="12" t="s">
        <v>555</v>
      </c>
      <c r="B6" s="9">
        <v>11</v>
      </c>
      <c r="C6" s="10">
        <v>0</v>
      </c>
      <c r="D6" s="10">
        <v>0</v>
      </c>
      <c r="E6" s="10">
        <f>SUM(C6+D6)</f>
        <v>0</v>
      </c>
      <c r="F6" s="13" t="s">
        <v>556</v>
      </c>
      <c r="G6" s="14">
        <v>161547</v>
      </c>
      <c r="H6" s="11">
        <f>SUM(I6-G6)</f>
        <v>-79500</v>
      </c>
      <c r="I6" s="28">
        <v>82047</v>
      </c>
    </row>
    <row r="7" spans="1:9" ht="30.75" customHeight="1">
      <c r="A7" s="12" t="s">
        <v>557</v>
      </c>
      <c r="B7" s="15">
        <v>226</v>
      </c>
      <c r="C7" s="10">
        <v>0</v>
      </c>
      <c r="D7" s="10">
        <f t="shared" si="0"/>
        <v>0</v>
      </c>
      <c r="E7" s="10">
        <v>0</v>
      </c>
      <c r="F7" s="13" t="s">
        <v>558</v>
      </c>
      <c r="G7" s="14">
        <v>60000</v>
      </c>
      <c r="H7" s="11">
        <f>SUM(I7-G7)</f>
        <v>3900</v>
      </c>
      <c r="I7" s="28">
        <v>63900</v>
      </c>
    </row>
    <row r="8" spans="1:9" ht="30.75" customHeight="1">
      <c r="A8" s="12" t="s">
        <v>559</v>
      </c>
      <c r="B8" s="15">
        <v>21399</v>
      </c>
      <c r="C8" s="10">
        <v>120000</v>
      </c>
      <c r="D8" s="10">
        <f t="shared" si="0"/>
        <v>-9044</v>
      </c>
      <c r="E8" s="10">
        <v>110956</v>
      </c>
      <c r="F8" s="16" t="s">
        <v>560</v>
      </c>
      <c r="G8" s="14">
        <v>0</v>
      </c>
      <c r="H8" s="11">
        <f>SUM(I8-G8)</f>
        <v>1986</v>
      </c>
      <c r="I8" s="28">
        <v>1986</v>
      </c>
    </row>
    <row r="9" spans="1:9" ht="30.75" customHeight="1">
      <c r="A9" s="12" t="s">
        <v>561</v>
      </c>
      <c r="B9" s="15"/>
      <c r="C9" s="10">
        <v>340</v>
      </c>
      <c r="D9" s="10">
        <f t="shared" si="0"/>
        <v>-123</v>
      </c>
      <c r="E9" s="10">
        <v>217</v>
      </c>
      <c r="F9" s="17" t="s">
        <v>562</v>
      </c>
      <c r="G9" s="18">
        <v>0</v>
      </c>
      <c r="H9" s="18">
        <v>7400</v>
      </c>
      <c r="I9" s="18">
        <v>7400</v>
      </c>
    </row>
    <row r="10" spans="1:9" ht="30.75" customHeight="1">
      <c r="A10" s="12" t="s">
        <v>563</v>
      </c>
      <c r="B10" s="17"/>
      <c r="C10" s="19">
        <v>60000</v>
      </c>
      <c r="D10" s="10">
        <f t="shared" si="0"/>
        <v>-56593</v>
      </c>
      <c r="E10" s="10">
        <v>3407</v>
      </c>
      <c r="F10" s="8" t="s">
        <v>564</v>
      </c>
      <c r="G10" s="14">
        <v>40</v>
      </c>
      <c r="H10" s="11">
        <f>SUM(I10-G10)</f>
        <v>29</v>
      </c>
      <c r="I10" s="28">
        <v>69</v>
      </c>
    </row>
    <row r="11" spans="1:9" ht="30.75" customHeight="1">
      <c r="A11" s="18"/>
      <c r="B11" s="18"/>
      <c r="C11" s="18"/>
      <c r="D11" s="18"/>
      <c r="E11" s="18"/>
      <c r="F11" s="20" t="s">
        <v>565</v>
      </c>
      <c r="G11" s="14">
        <v>38753</v>
      </c>
      <c r="H11" s="11">
        <f>SUM(I11-G11)</f>
        <v>-8275</v>
      </c>
      <c r="I11" s="28">
        <v>30478</v>
      </c>
    </row>
    <row r="12" spans="1:9" ht="30.75" customHeight="1">
      <c r="A12" s="21" t="s">
        <v>566</v>
      </c>
      <c r="B12" s="22">
        <v>13166</v>
      </c>
      <c r="C12" s="23">
        <v>20000</v>
      </c>
      <c r="D12" s="23">
        <v>-20000</v>
      </c>
      <c r="E12" s="10">
        <f>SUM(C12+D12)</f>
        <v>0</v>
      </c>
      <c r="F12" s="20"/>
      <c r="G12" s="14"/>
      <c r="H12" s="23"/>
      <c r="I12" s="28"/>
    </row>
    <row r="13" spans="1:9" ht="30.75" customHeight="1">
      <c r="A13" s="21" t="s">
        <v>567</v>
      </c>
      <c r="B13" s="22">
        <v>9235</v>
      </c>
      <c r="C13" s="23">
        <v>0</v>
      </c>
      <c r="D13" s="23">
        <v>7400</v>
      </c>
      <c r="E13" s="10">
        <f>SUM(C13+D13)</f>
        <v>7400</v>
      </c>
      <c r="F13" s="20" t="s">
        <v>568</v>
      </c>
      <c r="G13" s="14">
        <f>SUM(G5+G10+G11)</f>
        <v>260340</v>
      </c>
      <c r="H13" s="14">
        <f>SUM(H5+H10+H11)</f>
        <v>-74460</v>
      </c>
      <c r="I13" s="14">
        <f>SUM(I5+I10+I11)</f>
        <v>185880</v>
      </c>
    </row>
    <row r="14" spans="1:9" ht="30.75" customHeight="1">
      <c r="A14" s="24" t="s">
        <v>569</v>
      </c>
      <c r="B14" s="25"/>
      <c r="C14" s="17">
        <v>60000</v>
      </c>
      <c r="D14" s="17">
        <v>11300</v>
      </c>
      <c r="E14" s="10">
        <v>63900</v>
      </c>
      <c r="F14" s="18"/>
      <c r="G14" s="18"/>
      <c r="H14" s="18"/>
      <c r="I14" s="18"/>
    </row>
    <row r="15" spans="1:9" ht="30.75" customHeight="1">
      <c r="A15" s="8" t="s">
        <v>570</v>
      </c>
      <c r="B15" s="26">
        <f>SUM(B6:B12)</f>
        <v>34802</v>
      </c>
      <c r="C15" s="23">
        <f>SUM(C5+C12+C13+C14)</f>
        <v>260340</v>
      </c>
      <c r="D15" s="23">
        <f>SUM(D5+D12+D13+D14)</f>
        <v>-67060</v>
      </c>
      <c r="E15" s="23">
        <f>SUM(E5+E12+E13+E14)</f>
        <v>185880</v>
      </c>
      <c r="F15" s="20" t="s">
        <v>571</v>
      </c>
      <c r="G15" s="14"/>
      <c r="H15" s="14"/>
      <c r="I15" s="29">
        <f>SUM(E15-I13)</f>
        <v>0</v>
      </c>
    </row>
    <row r="16" ht="25.5" customHeight="1">
      <c r="H16" s="27"/>
    </row>
    <row r="17" ht="22.5" customHeight="1"/>
    <row r="18" ht="21.75" customHeight="1"/>
    <row r="19" ht="21.75" customHeight="1"/>
    <row r="20" ht="18" customHeight="1"/>
  </sheetData>
  <sheetProtection/>
  <mergeCells count="1">
    <mergeCell ref="A2:I2"/>
  </mergeCells>
  <printOptions horizontalCentered="1"/>
  <pageMargins left="0.7513888888888889" right="0.7513888888888889" top="0.81875" bottom="0.5388888888888889"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2020-12-20T06:20:57Z</cp:lastPrinted>
  <dcterms:created xsi:type="dcterms:W3CDTF">2015-07-04T05:12:13Z</dcterms:created>
  <dcterms:modified xsi:type="dcterms:W3CDTF">2022-11-11T08:00:23Z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ECE1B8C33DC941128F5C0B5BED9702D5</vt:lpwstr>
  </property>
</Properties>
</file>