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tabRatio="88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'g01收入支出决算总表'!$A$1:$F$37</definedName>
    <definedName name="_xlnm.Print_Area" localSheetId="3">'g04财政拨款收入支出决算总表'!$A$1:$I$39</definedName>
    <definedName name="_xlnm.Print_Area" localSheetId="4">'g05一般公共预算财政拨款支出决算表'!$A$1:$E$36</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'g08政府性基金预算财政拨款收入支出决算表'!$A$1:$H$17</definedName>
    <definedName name="_xlnm.Print_Titles" localSheetId="0">'g01收入支出决算总表'!$1:$6</definedName>
    <definedName name="_xlnm.Print_Titles" localSheetId="1">'g02收入决算表'!$1:$7</definedName>
    <definedName name="_xlnm.Print_Titles" localSheetId="2">'g03支出决算表'!$1:$7</definedName>
    <definedName name="_xlnm.Print_Titles" localSheetId="3">'g04财政拨款收入支出决算总表'!$1:$6</definedName>
    <definedName name="_xlnm.Print_Titles" localSheetId="4">'g05一般公共预算财政拨款支出决算表'!$1:$8</definedName>
    <definedName name="_xlnm.Print_Titles" localSheetId="6">'g07一般公共预算财政拨款“三公经费”支出决算表'!$1:$7</definedName>
    <definedName name="_xlnm.Print_Titles" localSheetId="7">'g08政府性基金预算财政拨款收入支出决算表'!$1:$8</definedName>
    <definedName name="_xlnm.Print_Titles" localSheetId="8">'g09国有资本经营预算财政拨款支出决算表 '!$1:$8</definedName>
  </definedNames>
  <calcPr fullCalcOnLoad="1"/>
</workbook>
</file>

<file path=xl/sharedStrings.xml><?xml version="1.0" encoding="utf-8"?>
<sst xmlns="http://schemas.openxmlformats.org/spreadsheetml/2006/main" count="1026" uniqueCount="299">
  <si>
    <t>收入支出决算总表</t>
  </si>
  <si>
    <t>公开01表</t>
  </si>
  <si>
    <t>单位名称：岳阳县自然资源局</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</si>
  <si>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</si>
  <si>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</si>
  <si>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</si>
  <si>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</si>
  <si>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</si>
  <si>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</si>
  <si>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</si>
  <si>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</si>
  <si>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</si>
  <si>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</si>
  <si>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</si>
  <si>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</si>
  <si>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</si>
  <si>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</si>
  <si>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</si>
  <si>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</si>
  <si>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</si>
  <si>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</si>
  <si>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</si>
  <si>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</si>
  <si>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</si>
  <si>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</si>
  <si>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</si>
  <si>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</si>
  <si>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</si>
  <si>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</si>
  <si>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</si>
  <si>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</si>
  <si>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</si>
  <si>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</si>
  <si>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</si>
  <si>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</si>
  <si>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</si>
  <si>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</si>
  <si>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</si>
  <si>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</si>
  <si>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</si>
  <si>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</si>
  <si>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</si>
  <si>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</si>
  <si>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</si>
  <si>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</si>
  <si>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</si>
  <si>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</si>
  <si>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</si>
  <si>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</si>
  <si>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</si>
  <si>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</si>
  <si>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</si>
  <si>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</si>
  <si>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</si>
  <si>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</si>
  <si>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</si>
  <si>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</si>
  <si>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</si>
  <si>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</si>
  <si>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</si>
  <si>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</si>
  <si>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</si>
  <si>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</si>
  <si>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</si>
  <si>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</si>
  <si>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</si>
  <si>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</si>
  <si>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</si>
  <si>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</si>
  <si>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</si>
  <si>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</si>
  <si>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</si>
  <si>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</si>
  <si>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</si>
  <si>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</si>
  <si>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</si>
  <si>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</si>
  <si>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</si>
  <si>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</si>
  <si>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总计</t>
  </si>
  <si>
    <t>30</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</si>
  <si>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</si>
  <si>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</si>
  <si>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</si>
  <si>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</si>
  <si>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</si>
  <si>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</si>
  <si>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</si>
  <si>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</si>
  <si>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</si>
  <si>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</si>
  <si>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</si>
  <si>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</si>
  <si>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</si>
  <si>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
  </si>
  <si>
    <t>201</t>
  </si>
  <si>
    <t>一般公共服务支出</t>
  </si>
  <si>
    <t>20103</t>
  </si>
  <si>
    <t>政府办公厅（室）及相关机构事务</t>
  </si>
  <si>
    <t>2010399</t>
  </si>
  <si>
    <t xml:space="preserve">  其他政府办公厅（室）及相关机构事务支出</t>
  </si>
  <si>
    <t>208</t>
  </si>
  <si>
    <t>社会保障和就业支出</t>
  </si>
  <si>
    <t>20808</t>
  </si>
  <si>
    <t>抚恤</t>
  </si>
  <si>
    <t>2080801</t>
  </si>
  <si>
    <t xml:space="preserve">  死亡抚恤</t>
  </si>
  <si>
    <t>20811</t>
  </si>
  <si>
    <t>残疾人事业</t>
  </si>
  <si>
    <t>2081199</t>
  </si>
  <si>
    <t xml:space="preserve">  其他残疾人事业支出</t>
  </si>
  <si>
    <t>212</t>
  </si>
  <si>
    <t>城乡社区支出</t>
  </si>
  <si>
    <t>21202</t>
  </si>
  <si>
    <t>城乡社区规划与管理</t>
  </si>
  <si>
    <t>2120201</t>
  </si>
  <si>
    <t xml:space="preserve">  城乡社区规划与管理</t>
  </si>
  <si>
    <t>21208</t>
  </si>
  <si>
    <t>国有土地使用权出让收入安排的支出</t>
  </si>
  <si>
    <t>2120801</t>
  </si>
  <si>
    <t xml:space="preserve">  征地和拆迁补偿支出</t>
  </si>
  <si>
    <t>2120802</t>
  </si>
  <si>
    <t xml:space="preserve">  土地开发支出</t>
  </si>
  <si>
    <t>2120806</t>
  </si>
  <si>
    <t xml:space="preserve">  土地出让业务支出</t>
  </si>
  <si>
    <t>220</t>
  </si>
  <si>
    <t>自然资源海洋气象等支出</t>
  </si>
  <si>
    <t>22001</t>
  </si>
  <si>
    <t>自然资源事务</t>
  </si>
  <si>
    <t>2200101</t>
  </si>
  <si>
    <t xml:space="preserve">  行政运行</t>
  </si>
  <si>
    <t>2200104</t>
  </si>
  <si>
    <t xml:space="preserve">  自然资源规划及管理</t>
  </si>
  <si>
    <t>2200106</t>
  </si>
  <si>
    <t xml:space="preserve">  自然资源利用与保护</t>
  </si>
  <si>
    <t>2200109</t>
  </si>
  <si>
    <t xml:space="preserve">  自然资源调查与确权登记</t>
  </si>
  <si>
    <t>2200199</t>
  </si>
  <si>
    <t xml:space="preserve">  其他自然资源事务支出</t>
  </si>
  <si>
    <t>224</t>
  </si>
  <si>
    <t>灾害防治及应急管理支出</t>
  </si>
  <si>
    <t>22406</t>
  </si>
  <si>
    <t>自然灾害防治</t>
  </si>
  <si>
    <t>2240601</t>
  </si>
  <si>
    <t xml:space="preserve">  地质灾害防治</t>
  </si>
  <si>
    <t>229</t>
  </si>
  <si>
    <t>其他支出</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</si>
  <si>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</si>
  <si>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</si>
  <si>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</si>
  <si>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</si>
  <si>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</si>
  <si>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</si>
  <si>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</si>
  <si>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</si>
  <si>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</si>
  <si>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</si>
  <si>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</si>
  <si>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21211</t>
  </si>
  <si>
    <t>农业土地开发资金安排的支出</t>
  </si>
  <si>
    <t>2121100</t>
  </si>
  <si>
    <t xml:space="preserve">  农业土地开发资金安排的支出</t>
  </si>
  <si>
    <t>213</t>
  </si>
  <si>
    <t>农林水支出</t>
  </si>
  <si>
    <t>21301</t>
  </si>
  <si>
    <t>农业农村</t>
  </si>
  <si>
    <t>2130153</t>
  </si>
  <si>
    <t xml:space="preserve">  农田建设</t>
  </si>
  <si>
    <t>21303</t>
  </si>
  <si>
    <t>水利</t>
  </si>
  <si>
    <t>2130316</t>
  </si>
  <si>
    <t xml:space="preserve">  农村水利</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</si>
  <si>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</si>
  <si>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</si>
  <si>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</si>
  <si>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</si>
  <si>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</si>
  <si>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</si>
  <si>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</si>
  <si>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</si>
  <si>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</si>
  <si>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</si>
  <si>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</si>
  <si>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</si>
  <si>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</si>
  <si>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</si>
  <si>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</si>
  <si>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31</t>
  </si>
  <si>
    <t>32</t>
  </si>
  <si>
    <t>注：本表反映部门本年度一般公共预算财政拨款、政府性基金预算财政拨款和国有资本经营预算财政拨款的总收支和年末结转结余情况。</t>
  </si>
  <si>
    <t>一般公共预算财政拨款支出决算表</t>
  </si>
  <si>
    <t>公开05表</t>
  </si>
  <si>
    <r>
      <t xml:space="preserve">项 </t>
    </r>
    <r>
      <rPr>
        <b/>
        <sz val="9"/>
        <color indexed="8"/>
        <rFont val="宋体"/>
        <family val="0"/>
      </rPr>
      <t xml:space="preserve">   </t>
    </r>
    <r>
      <rPr>
        <b/>
        <sz val="9"/>
        <rFont val="宋体"/>
        <family val="0"/>
      </rPr>
      <t>目</t>
    </r>
  </si>
  <si>
    <t>本年支出</t>
  </si>
  <si>
    <t>小计</t>
  </si>
  <si>
    <t xml:space="preserve">基本支出  </t>
  </si>
  <si>
    <t>注：本表反映部门本年度一般公共预算财政拨款支出情况。</t>
  </si>
  <si>
    <r>
      <t>一般公共预算财政拨款基本支出决算</t>
    </r>
    <r>
      <rPr>
        <b/>
        <sz val="14"/>
        <color indexed="8"/>
        <rFont val="宋体"/>
        <family val="0"/>
      </rPr>
      <t>明细表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</si>
  <si>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</si>
  <si>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</si>
  <si>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</si>
  <si>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</si>
  <si>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</si>
  <si>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</si>
  <si>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</si>
  <si>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</si>
  <si>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</si>
  <si>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</si>
  <si>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</si>
  <si>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</si>
  <si>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</si>
  <si>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</si>
  <si>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</si>
  <si>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</si>
  <si>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</si>
  <si>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</si>
  <si>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</si>
  <si>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</si>
  <si>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</si>
  <si>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</si>
  <si>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</si>
  <si>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</si>
  <si>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</si>
  <si>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</si>
  <si>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</si>
  <si>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</si>
  <si>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</si>
  <si>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</si>
  <si>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</si>
  <si>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</si>
  <si>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</si>
  <si>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</si>
  <si>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</si>
  <si>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</si>
  <si>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</si>
  <si>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</si>
  <si>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</si>
  <si>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</si>
  <si>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</si>
  <si>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</si>
  <si>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</si>
  <si>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</si>
  <si>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</si>
  <si>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</si>
  <si>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</si>
  <si>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</si>
  <si>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</si>
  <si>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</si>
  <si>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</si>
  <si>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</si>
  <si>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</si>
  <si>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</si>
  <si>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</si>
  <si>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</si>
  <si>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</si>
  <si>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</si>
  <si>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</si>
  <si>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</si>
  <si>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</si>
  <si>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</si>
  <si>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</si>
  <si>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</si>
  <si>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</si>
  <si>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</si>
  <si>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</si>
  <si>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</si>
  <si>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</si>
  <si>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</si>
  <si>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</si>
  <si>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</si>
  <si>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</si>
  <si>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</si>
  <si>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</si>
  <si>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</si>
  <si>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</si>
  <si>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</si>
  <si>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</si>
  <si>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</si>
  <si>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</si>
  <si>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</si>
  <si>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</si>
  <si>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</si>
  <si>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</si>
  <si>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</si>
  <si>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</si>
  <si>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</si>
  <si>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</si>
  <si>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</si>
  <si>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</si>
  <si>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</si>
  <si>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</si>
  <si>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</si>
  <si>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</si>
  <si>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</si>
  <si>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</si>
  <si>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</si>
  <si>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</si>
  <si>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</si>
  <si>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
说明：我单位无国有资本经营预算财政拨款支出，故本表无数据。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</si>
</sst>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3">
    <font>
      <sz val="12"/>
      <name val="宋体"/>
      <family val="0"/>
    </font>
    <font>
      <sz val="11"/>
      <name val="宋体"/>
      <family val="0"/>
    </font>
    <font>
      <sz val="9"/>
      <name val="宋体"/>
      <family val="0"/>
    </font>
    <font>
      <b/>
      <sz val="9"/>
      <name val="宋体"/>
      <family val="0"/>
    </font>
    <font>
      <b/>
      <sz val="14"/>
      <name val="宋体"/>
      <family val="0"/>
    </font>
    <font>
      <sz val="9"/>
      <color indexed="8"/>
      <name val="宋体"/>
      <family val="0"/>
    </font>
    <font>
      <sz val="16"/>
      <name val="宋体"/>
      <family val="0"/>
    </font>
    <font>
      <b/>
      <sz val="9"/>
      <color indexed="8"/>
      <name val="宋体"/>
      <family val="0"/>
    </font>
    <font>
      <sz val="10"/>
      <color indexed="8"/>
      <name val="Arial"/>
      <family val="2"/>
    </font>
    <font>
      <b/>
      <sz val="14"/>
      <color indexed="8"/>
      <name val="宋体"/>
      <family val="0"/>
    </font>
    <font>
      <sz val="10"/>
      <name val="宋体"/>
      <family val="0"/>
    </font>
    <font>
      <sz val="11"/>
      <color indexed="8"/>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rgb="FF000000"/>
      <name val="宋体"/>
      <family val="0"/>
    </font>
    <font>
      <b/>
      <sz val="9"/>
      <color theme="1"/>
      <name val="宋体"/>
      <family val="0"/>
    </font>
    <font>
      <sz val="9"/>
      <color theme="1"/>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1"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11" fillId="0" borderId="0" applyFont="0" applyFill="0" applyBorder="0" applyAlignment="0" applyProtection="0"/>
    <xf numFmtId="0" fontId="13" fillId="4" borderId="0" applyNumberFormat="0" applyBorder="0" applyAlignment="0" applyProtection="0"/>
    <xf numFmtId="41" fontId="11" fillId="0" borderId="0" applyFont="0" applyFill="0" applyBorder="0" applyAlignment="0" applyProtection="0"/>
    <xf numFmtId="0" fontId="32" fillId="5" borderId="0" applyNumberFormat="0" applyBorder="0" applyAlignment="0" applyProtection="0"/>
    <xf numFmtId="0" fontId="34" fillId="6" borderId="0" applyNumberFormat="0" applyBorder="0" applyAlignment="0" applyProtection="0"/>
    <xf numFmtId="43" fontId="11" fillId="0" borderId="0" applyFont="0" applyFill="0" applyBorder="0" applyAlignment="0" applyProtection="0"/>
    <xf numFmtId="0" fontId="35" fillId="7" borderId="0" applyNumberFormat="0" applyBorder="0" applyAlignment="0" applyProtection="0"/>
    <xf numFmtId="0" fontId="16" fillId="0" borderId="0" applyNumberFormat="0" applyFill="0" applyBorder="0" applyAlignment="0" applyProtection="0"/>
    <xf numFmtId="0" fontId="13" fillId="4" borderId="0" applyNumberFormat="0" applyBorder="0" applyAlignment="0" applyProtection="0"/>
    <xf numFmtId="9" fontId="11" fillId="0" borderId="0" applyFont="0" applyFill="0" applyBorder="0" applyAlignment="0" applyProtection="0"/>
    <xf numFmtId="0" fontId="36" fillId="0" borderId="0" applyNumberFormat="0" applyFill="0" applyBorder="0" applyAlignment="0" applyProtection="0"/>
    <xf numFmtId="0" fontId="11" fillId="8" borderId="2" applyNumberFormat="0" applyFont="0" applyAlignment="0" applyProtection="0"/>
    <xf numFmtId="0" fontId="0" fillId="0" borderId="0">
      <alignment vertical="center"/>
      <protection/>
    </xf>
    <xf numFmtId="0" fontId="35" fillId="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0" borderId="0">
      <alignment/>
      <protection/>
    </xf>
    <xf numFmtId="0" fontId="40" fillId="0" borderId="0" applyNumberFormat="0" applyFill="0" applyBorder="0" applyAlignment="0" applyProtection="0"/>
    <xf numFmtId="0" fontId="0" fillId="0" borderId="0">
      <alignment/>
      <protection/>
    </xf>
    <xf numFmtId="0" fontId="41" fillId="0" borderId="3" applyNumberFormat="0" applyFill="0" applyAlignment="0" applyProtection="0"/>
    <xf numFmtId="0" fontId="8" fillId="0" borderId="0">
      <alignment/>
      <protection/>
    </xf>
    <xf numFmtId="0" fontId="42" fillId="0" borderId="4" applyNumberFormat="0" applyFill="0" applyAlignment="0" applyProtection="0"/>
    <xf numFmtId="0" fontId="35" fillId="10" borderId="0" applyNumberFormat="0" applyBorder="0" applyAlignment="0" applyProtection="0"/>
    <xf numFmtId="0" fontId="37" fillId="0" borderId="5" applyNumberFormat="0" applyFill="0" applyAlignment="0" applyProtection="0"/>
    <xf numFmtId="0" fontId="35" fillId="11" borderId="0" applyNumberFormat="0" applyBorder="0" applyAlignment="0" applyProtection="0"/>
    <xf numFmtId="0" fontId="43" fillId="12" borderId="6" applyNumberFormat="0" applyAlignment="0" applyProtection="0"/>
    <xf numFmtId="0" fontId="44" fillId="12" borderId="1" applyNumberFormat="0" applyAlignment="0" applyProtection="0"/>
    <xf numFmtId="0" fontId="13" fillId="4" borderId="0" applyNumberFormat="0" applyBorder="0" applyAlignment="0" applyProtection="0"/>
    <xf numFmtId="0" fontId="45" fillId="13" borderId="7" applyNumberFormat="0" applyAlignment="0" applyProtection="0"/>
    <xf numFmtId="0" fontId="32" fillId="14" borderId="0" applyNumberFormat="0" applyBorder="0" applyAlignment="0" applyProtection="0"/>
    <xf numFmtId="0" fontId="35" fillId="15"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6" borderId="0" applyNumberFormat="0" applyBorder="0" applyAlignment="0" applyProtection="0"/>
    <xf numFmtId="0" fontId="49" fillId="17" borderId="0" applyNumberFormat="0" applyBorder="0" applyAlignment="0" applyProtection="0"/>
    <xf numFmtId="0" fontId="32" fillId="18" borderId="0" applyNumberFormat="0" applyBorder="0" applyAlignment="0" applyProtection="0"/>
    <xf numFmtId="0" fontId="35"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5" fillId="28" borderId="0" applyNumberFormat="0" applyBorder="0" applyAlignment="0" applyProtection="0"/>
    <xf numFmtId="0" fontId="32"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2" fillId="32" borderId="0" applyNumberFormat="0" applyBorder="0" applyAlignment="0" applyProtection="0"/>
    <xf numFmtId="0" fontId="35" fillId="3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2" fillId="0" borderId="0">
      <alignment vertical="center"/>
      <protection/>
    </xf>
    <xf numFmtId="0" fontId="13"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31" fillId="0" borderId="0">
      <alignment/>
      <protection/>
    </xf>
  </cellStyleXfs>
  <cellXfs count="141">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80" applyAlignment="1">
      <alignment vertical="center" wrapText="1"/>
      <protection/>
    </xf>
    <xf numFmtId="0" fontId="4"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2" fillId="35" borderId="0" xfId="80" applyFont="1" applyFill="1" applyAlignment="1">
      <alignment vertical="center" wrapText="1"/>
      <protection/>
    </xf>
    <xf numFmtId="0" fontId="5" fillId="35" borderId="0" xfId="78" applyFont="1" applyFill="1" applyAlignment="1">
      <alignment horizontal="right" vertical="center"/>
      <protection/>
    </xf>
    <xf numFmtId="0" fontId="2" fillId="0" borderId="0" xfId="80" applyFont="1" applyAlignment="1">
      <alignment vertical="center" wrapText="1"/>
      <protection/>
    </xf>
    <xf numFmtId="0" fontId="5" fillId="35" borderId="0" xfId="78" applyFont="1" applyFill="1" applyAlignment="1">
      <alignment horizontal="left" vertical="center"/>
      <protection/>
    </xf>
    <xf numFmtId="0" fontId="2" fillId="35" borderId="0" xfId="80" applyFont="1" applyFill="1" applyBorder="1" applyAlignment="1">
      <alignment vertical="center" wrapText="1"/>
      <protection/>
    </xf>
    <xf numFmtId="0" fontId="3" fillId="0" borderId="10" xfId="80" applyFont="1" applyBorder="1" applyAlignment="1">
      <alignment horizontal="center" vertical="center" wrapText="1"/>
      <protection/>
    </xf>
    <xf numFmtId="0" fontId="3" fillId="0" borderId="10" xfId="80" applyFont="1" applyFill="1" applyBorder="1" applyAlignment="1">
      <alignment horizontal="center" vertical="center" wrapText="1"/>
      <protection/>
    </xf>
    <xf numFmtId="0" fontId="3" fillId="0" borderId="0" xfId="80" applyFont="1" applyAlignment="1">
      <alignment vertical="center" wrapText="1"/>
      <protection/>
    </xf>
    <xf numFmtId="4" fontId="3" fillId="0" borderId="10" xfId="80" applyNumberFormat="1" applyFont="1" applyFill="1" applyBorder="1" applyAlignment="1">
      <alignment horizontal="center" vertical="center" wrapText="1"/>
      <protection/>
    </xf>
    <xf numFmtId="176" fontId="3" fillId="0" borderId="10" xfId="80" applyNumberFormat="1" applyFont="1" applyFill="1" applyBorder="1" applyAlignment="1">
      <alignment horizontal="right" vertical="center"/>
      <protection/>
    </xf>
    <xf numFmtId="0" fontId="2" fillId="0" borderId="10" xfId="80" applyFont="1" applyBorder="1" applyAlignment="1">
      <alignment horizontal="center" vertical="center" wrapText="1"/>
      <protection/>
    </xf>
    <xf numFmtId="0" fontId="2" fillId="0" borderId="10" xfId="80" applyFont="1" applyBorder="1" applyAlignment="1">
      <alignment vertical="center" wrapText="1"/>
      <protection/>
    </xf>
    <xf numFmtId="0" fontId="2" fillId="0" borderId="10" xfId="80" applyFont="1" applyFill="1" applyBorder="1" applyAlignment="1">
      <alignment vertical="center" wrapText="1"/>
      <protection/>
    </xf>
    <xf numFmtId="176" fontId="2" fillId="0" borderId="10" xfId="80" applyNumberFormat="1" applyFont="1" applyFill="1" applyBorder="1" applyAlignment="1">
      <alignment horizontal="right" vertical="center"/>
      <protection/>
    </xf>
    <xf numFmtId="0" fontId="2" fillId="0" borderId="0" xfId="80" applyFont="1" applyBorder="1" applyAlignment="1">
      <alignment horizontal="left" vertical="center" wrapText="1"/>
      <protection/>
    </xf>
    <xf numFmtId="0" fontId="2" fillId="0" borderId="0" xfId="80" applyFont="1" applyBorder="1" applyAlignment="1">
      <alignment horizontal="left" vertical="center"/>
      <protection/>
    </xf>
    <xf numFmtId="0" fontId="6" fillId="35" borderId="0" xfId="80" applyFont="1" applyFill="1" applyAlignment="1">
      <alignment vertical="center" wrapText="1"/>
      <protection/>
    </xf>
    <xf numFmtId="0" fontId="3" fillId="0" borderId="0" xfId="80" applyFont="1" applyAlignment="1">
      <alignment horizontal="center" vertical="center" wrapText="1"/>
      <protection/>
    </xf>
    <xf numFmtId="0" fontId="3" fillId="0" borderId="0" xfId="80" applyFont="1" applyAlignment="1">
      <alignment vertical="center" wrapText="1"/>
      <protection/>
    </xf>
    <xf numFmtId="0" fontId="2" fillId="0" borderId="0" xfId="80" applyFont="1" applyAlignment="1">
      <alignment vertical="center" wrapText="1"/>
      <protection/>
    </xf>
    <xf numFmtId="0" fontId="2" fillId="35" borderId="0" xfId="80" applyFont="1" applyFill="1" applyBorder="1" applyAlignment="1">
      <alignment vertical="center" wrapText="1"/>
      <protection/>
    </xf>
    <xf numFmtId="0" fontId="3" fillId="0" borderId="10" xfId="80" applyFont="1" applyBorder="1" applyAlignment="1">
      <alignment horizontal="left" vertical="center" wrapText="1"/>
      <protection/>
    </xf>
    <xf numFmtId="0" fontId="3" fillId="0" borderId="10" xfId="80" applyFont="1" applyBorder="1" applyAlignment="1">
      <alignment vertical="center" wrapText="1"/>
      <protection/>
    </xf>
    <xf numFmtId="0" fontId="2" fillId="0" borderId="10" xfId="80" applyFont="1" applyBorder="1" applyAlignment="1">
      <alignment horizontal="left" vertical="center" wrapText="1"/>
      <protection/>
    </xf>
    <xf numFmtId="0" fontId="2" fillId="0" borderId="0" xfId="80" applyFont="1" applyBorder="1" applyAlignment="1">
      <alignment horizontal="left" vertical="center" wrapText="1"/>
      <protection/>
    </xf>
    <xf numFmtId="0" fontId="2" fillId="0" borderId="0" xfId="80" applyFont="1" applyBorder="1" applyAlignment="1">
      <alignment horizontal="left" vertical="center"/>
      <protection/>
    </xf>
    <xf numFmtId="0" fontId="0" fillId="0" borderId="0" xfId="80" applyFont="1" applyAlignment="1">
      <alignment horizontal="left" vertical="center"/>
      <protection/>
    </xf>
    <xf numFmtId="176" fontId="2" fillId="0" borderId="10" xfId="80" applyNumberFormat="1" applyFont="1" applyBorder="1" applyAlignment="1">
      <alignment horizontal="center" vertical="center" wrapText="1"/>
      <protection/>
    </xf>
    <xf numFmtId="0" fontId="5" fillId="0" borderId="0" xfId="39" applyFont="1" applyAlignment="1">
      <alignment vertical="center"/>
      <protection/>
    </xf>
    <xf numFmtId="0" fontId="7" fillId="0" borderId="0" xfId="39" applyFont="1" applyAlignment="1">
      <alignment vertical="center"/>
      <protection/>
    </xf>
    <xf numFmtId="0" fontId="5" fillId="0" borderId="0" xfId="39" applyFont="1" applyAlignment="1">
      <alignment vertical="center"/>
      <protection/>
    </xf>
    <xf numFmtId="0" fontId="5" fillId="0" borderId="0" xfId="39" applyFont="1">
      <alignment/>
      <protection/>
    </xf>
    <xf numFmtId="0" fontId="8" fillId="0" borderId="0" xfId="39">
      <alignment/>
      <protection/>
    </xf>
    <xf numFmtId="0" fontId="50" fillId="0" borderId="0" xfId="39" applyFont="1" applyAlignment="1">
      <alignment horizontal="center" vertical="center"/>
      <protection/>
    </xf>
    <xf numFmtId="0" fontId="9" fillId="0" borderId="0" xfId="39" applyFont="1" applyAlignment="1">
      <alignment horizontal="center" vertical="center"/>
      <protection/>
    </xf>
    <xf numFmtId="0" fontId="51" fillId="0" borderId="10" xfId="0" applyFont="1" applyBorder="1" applyAlignment="1">
      <alignment horizontal="center" vertical="center" wrapText="1"/>
    </xf>
    <xf numFmtId="0" fontId="51" fillId="0" borderId="10" xfId="0" applyFont="1" applyFill="1" applyBorder="1" applyAlignment="1">
      <alignment horizontal="left" vertical="center"/>
    </xf>
    <xf numFmtId="0" fontId="51" fillId="0" borderId="10" xfId="0" applyFont="1" applyFill="1" applyBorder="1" applyAlignment="1">
      <alignment vertical="center"/>
    </xf>
    <xf numFmtId="176" fontId="51" fillId="0" borderId="10" xfId="0" applyNumberFormat="1" applyFont="1" applyFill="1" applyBorder="1" applyAlignment="1">
      <alignment vertical="center"/>
    </xf>
    <xf numFmtId="0" fontId="52" fillId="0" borderId="10" xfId="0" applyFont="1" applyFill="1" applyBorder="1" applyAlignment="1">
      <alignment horizontal="left" vertical="center"/>
    </xf>
    <xf numFmtId="0" fontId="52" fillId="0" borderId="10" xfId="0" applyFont="1" applyFill="1" applyBorder="1" applyAlignment="1">
      <alignment vertical="center"/>
    </xf>
    <xf numFmtId="176" fontId="2" fillId="0" borderId="10" xfId="0" applyNumberFormat="1" applyFont="1" applyFill="1" applyBorder="1" applyAlignment="1">
      <alignment vertical="center"/>
    </xf>
    <xf numFmtId="176" fontId="3" fillId="0" borderId="10" xfId="0" applyNumberFormat="1" applyFont="1" applyFill="1" applyBorder="1" applyAlignment="1">
      <alignment vertical="center"/>
    </xf>
    <xf numFmtId="176" fontId="52" fillId="0" borderId="10" xfId="0" applyNumberFormat="1" applyFont="1" applyFill="1" applyBorder="1" applyAlignment="1">
      <alignment vertical="center"/>
    </xf>
    <xf numFmtId="0" fontId="51" fillId="0" borderId="10" xfId="0" applyFont="1" applyBorder="1" applyAlignment="1">
      <alignment horizontal="center" vertical="center"/>
    </xf>
    <xf numFmtId="176" fontId="51" fillId="0" borderId="10" xfId="0" applyNumberFormat="1" applyFont="1" applyBorder="1" applyAlignment="1">
      <alignment vertical="center"/>
    </xf>
    <xf numFmtId="0" fontId="5" fillId="0" borderId="0" xfId="39" applyFont="1" applyAlignment="1">
      <alignment horizontal="left" vertical="center"/>
      <protection/>
    </xf>
    <xf numFmtId="0" fontId="5" fillId="35" borderId="0" xfId="79" applyFont="1" applyFill="1" applyAlignment="1">
      <alignment horizontal="right" vertical="center"/>
      <protection/>
    </xf>
    <xf numFmtId="0" fontId="5" fillId="0" borderId="0" xfId="39" applyFont="1" applyAlignment="1">
      <alignment horizontal="right" vertical="center"/>
      <protection/>
    </xf>
    <xf numFmtId="0" fontId="2" fillId="0" borderId="0" xfId="80" applyFont="1" applyAlignment="1">
      <alignment vertical="center" wrapText="1"/>
      <protection/>
    </xf>
    <xf numFmtId="0" fontId="3" fillId="0" borderId="0" xfId="80" applyFont="1" applyAlignment="1">
      <alignment vertical="center" wrapText="1"/>
      <protection/>
    </xf>
    <xf numFmtId="176" fontId="3" fillId="0" borderId="10"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0" fontId="6" fillId="0" borderId="0" xfId="78" applyFont="1" applyAlignment="1">
      <alignment horizontal="right" vertical="center"/>
      <protection/>
    </xf>
    <xf numFmtId="0" fontId="2" fillId="0" borderId="0" xfId="78" applyFont="1" applyAlignment="1">
      <alignment horizontal="right" vertical="center"/>
      <protection/>
    </xf>
    <xf numFmtId="0" fontId="3" fillId="0" borderId="0" xfId="78" applyFont="1" applyAlignment="1">
      <alignment horizontal="right" vertical="center"/>
      <protection/>
    </xf>
    <xf numFmtId="0" fontId="2"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9" fillId="0" borderId="0" xfId="78" applyFont="1" applyFill="1" applyAlignment="1">
      <alignment horizontal="center" vertical="center"/>
      <protection/>
    </xf>
    <xf numFmtId="0" fontId="2" fillId="35" borderId="0" xfId="78" applyFont="1" applyFill="1" applyAlignment="1">
      <alignment horizontal="right" vertical="center"/>
      <protection/>
    </xf>
    <xf numFmtId="177" fontId="3" fillId="35" borderId="10" xfId="78" applyNumberFormat="1" applyFont="1" applyFill="1" applyBorder="1" applyAlignment="1">
      <alignment horizontal="center" vertical="center"/>
      <protection/>
    </xf>
    <xf numFmtId="177" fontId="3" fillId="0" borderId="10" xfId="78" applyNumberFormat="1" applyFont="1" applyFill="1" applyBorder="1" applyAlignment="1">
      <alignment horizontal="center" vertical="center"/>
      <protection/>
    </xf>
    <xf numFmtId="49" fontId="3" fillId="0" borderId="10" xfId="78" applyNumberFormat="1" applyFont="1" applyFill="1" applyBorder="1" applyAlignment="1">
      <alignment horizontal="center" vertical="center" wrapText="1"/>
      <protection/>
    </xf>
    <xf numFmtId="49" fontId="3" fillId="0" borderId="10" xfId="78" applyNumberFormat="1" applyFont="1" applyFill="1" applyBorder="1" applyAlignment="1">
      <alignment horizontal="center" vertical="center"/>
      <protection/>
    </xf>
    <xf numFmtId="177" fontId="2" fillId="0" borderId="10" xfId="78" applyNumberFormat="1" applyFont="1" applyFill="1" applyBorder="1" applyAlignment="1">
      <alignment horizontal="left" vertical="center"/>
      <protection/>
    </xf>
    <xf numFmtId="177" fontId="2" fillId="0" borderId="10" xfId="78" applyNumberFormat="1" applyFont="1" applyFill="1" applyBorder="1" applyAlignment="1">
      <alignment horizontal="center" vertical="center"/>
      <protection/>
    </xf>
    <xf numFmtId="176" fontId="2" fillId="0" borderId="10" xfId="78" applyNumberFormat="1" applyFont="1" applyFill="1" applyBorder="1" applyAlignment="1">
      <alignment horizontal="right" vertical="center"/>
      <protection/>
    </xf>
    <xf numFmtId="0" fontId="2" fillId="0" borderId="10" xfId="78" applyNumberFormat="1" applyFont="1" applyFill="1" applyBorder="1" applyAlignment="1">
      <alignment horizontal="center" vertical="center"/>
      <protection/>
    </xf>
    <xf numFmtId="176" fontId="3" fillId="0" borderId="10" xfId="78" applyNumberFormat="1" applyFont="1" applyFill="1" applyBorder="1" applyAlignment="1">
      <alignment horizontal="right" vertical="center"/>
      <protection/>
    </xf>
    <xf numFmtId="0" fontId="3" fillId="0" borderId="10" xfId="78" applyNumberFormat="1" applyFont="1" applyFill="1" applyBorder="1" applyAlignment="1">
      <alignment horizontal="center" vertical="center"/>
      <protection/>
    </xf>
    <xf numFmtId="0" fontId="2" fillId="0" borderId="0" xfId="78" applyFont="1" applyBorder="1" applyAlignment="1">
      <alignment horizontal="left" vertical="center" wrapText="1"/>
      <protection/>
    </xf>
    <xf numFmtId="0" fontId="2" fillId="0" borderId="0" xfId="78" applyFont="1" applyBorder="1" applyAlignment="1">
      <alignment horizontal="left" vertical="center"/>
      <protection/>
    </xf>
    <xf numFmtId="0" fontId="6" fillId="0" borderId="0" xfId="78" applyFont="1" applyBorder="1" applyAlignment="1">
      <alignment horizontal="right" vertical="center"/>
      <protection/>
    </xf>
    <xf numFmtId="0" fontId="2" fillId="0" borderId="0" xfId="78" applyFont="1" applyBorder="1" applyAlignment="1">
      <alignment horizontal="right" vertical="center"/>
      <protection/>
    </xf>
    <xf numFmtId="0" fontId="3" fillId="0" borderId="0" xfId="78" applyFont="1" applyBorder="1" applyAlignment="1">
      <alignment horizontal="right" vertical="center"/>
      <protection/>
    </xf>
    <xf numFmtId="0" fontId="2" fillId="0" borderId="0" xfId="78" applyFont="1" applyBorder="1" applyAlignment="1">
      <alignment horizontal="right" vertical="center"/>
      <protection/>
    </xf>
    <xf numFmtId="0" fontId="3" fillId="0" borderId="0" xfId="78" applyFont="1" applyBorder="1" applyAlignment="1">
      <alignment horizontal="right" vertical="center"/>
      <protection/>
    </xf>
    <xf numFmtId="0" fontId="6"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wrapText="1"/>
    </xf>
    <xf numFmtId="49" fontId="3" fillId="0" borderId="0" xfId="0" applyNumberFormat="1" applyFont="1" applyAlignment="1">
      <alignment horizontal="right" vertical="center"/>
    </xf>
    <xf numFmtId="0" fontId="3" fillId="0" borderId="0" xfId="0" applyFont="1" applyAlignment="1">
      <alignment horizontal="right" vertical="center"/>
    </xf>
    <xf numFmtId="0" fontId="2" fillId="0" borderId="0" xfId="0" applyFon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2" fillId="35" borderId="0" xfId="0" applyFont="1" applyFill="1" applyAlignment="1">
      <alignment horizontal="right" vertical="center"/>
    </xf>
    <xf numFmtId="0" fontId="5" fillId="35" borderId="0" xfId="0" applyFont="1" applyFill="1" applyAlignment="1">
      <alignment horizontal="center" vertical="center"/>
    </xf>
    <xf numFmtId="177" fontId="3" fillId="35" borderId="10" xfId="0" applyNumberFormat="1" applyFont="1" applyFill="1" applyBorder="1" applyAlignment="1">
      <alignment horizontal="center" vertical="center" wrapText="1"/>
    </xf>
    <xf numFmtId="177" fontId="3" fillId="35" borderId="10" xfId="0" applyNumberFormat="1" applyFont="1" applyFill="1" applyBorder="1" applyAlignment="1">
      <alignment horizontal="center" vertical="center" wrapText="1"/>
    </xf>
    <xf numFmtId="49" fontId="3" fillId="35" borderId="10" xfId="0" applyNumberFormat="1" applyFont="1" applyFill="1" applyBorder="1" applyAlignment="1">
      <alignment horizontal="center" vertical="center"/>
    </xf>
    <xf numFmtId="49" fontId="3" fillId="35" borderId="10" xfId="0" applyNumberFormat="1" applyFont="1" applyFill="1" applyBorder="1" applyAlignment="1">
      <alignment horizontal="center" vertical="center"/>
    </xf>
    <xf numFmtId="177" fontId="3" fillId="35" borderId="10" xfId="0" applyNumberFormat="1" applyFont="1" applyFill="1" applyBorder="1" applyAlignment="1">
      <alignment horizontal="center" vertical="center"/>
    </xf>
    <xf numFmtId="177" fontId="3" fillId="35" borderId="10" xfId="0" applyNumberFormat="1" applyFont="1" applyFill="1" applyBorder="1" applyAlignment="1">
      <alignment horizontal="center" vertical="center"/>
    </xf>
    <xf numFmtId="176" fontId="3" fillId="0" borderId="10" xfId="0" applyNumberFormat="1" applyFont="1" applyFill="1" applyBorder="1" applyAlignment="1">
      <alignment horizontal="right" vertical="center"/>
    </xf>
    <xf numFmtId="177" fontId="3" fillId="35" borderId="10" xfId="0" applyNumberFormat="1" applyFont="1" applyFill="1" applyBorder="1" applyAlignment="1">
      <alignment horizontal="left" vertical="center"/>
    </xf>
    <xf numFmtId="177" fontId="2" fillId="35" borderId="10" xfId="0" applyNumberFormat="1" applyFont="1" applyFill="1" applyBorder="1" applyAlignment="1">
      <alignment horizontal="left" vertical="center"/>
    </xf>
    <xf numFmtId="176" fontId="2" fillId="0" borderId="10" xfId="0" applyNumberFormat="1" applyFont="1" applyFill="1" applyBorder="1" applyAlignment="1">
      <alignment horizontal="right" vertical="center"/>
    </xf>
    <xf numFmtId="177" fontId="2" fillId="35" borderId="10" xfId="0" applyNumberFormat="1" applyFont="1" applyFill="1" applyBorder="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right" vertical="center"/>
    </xf>
    <xf numFmtId="0" fontId="3" fillId="0" borderId="0" xfId="0" applyFont="1" applyBorder="1" applyAlignment="1">
      <alignment horizontal="right" vertical="center" wrapText="1"/>
    </xf>
    <xf numFmtId="49" fontId="3" fillId="0" borderId="0" xfId="0" applyNumberFormat="1" applyFont="1" applyBorder="1" applyAlignment="1">
      <alignment horizontal="right" vertical="center"/>
    </xf>
    <xf numFmtId="0" fontId="3" fillId="0" borderId="0" xfId="0" applyFont="1" applyBorder="1" applyAlignment="1">
      <alignment horizontal="right" vertical="center"/>
    </xf>
    <xf numFmtId="0" fontId="2" fillId="0" borderId="0" xfId="0" applyFont="1" applyBorder="1" applyAlignment="1">
      <alignment horizontal="right" vertical="center"/>
    </xf>
    <xf numFmtId="0" fontId="3" fillId="0" borderId="0" xfId="0" applyFont="1" applyAlignment="1">
      <alignment horizontal="center" vertical="center" wrapText="1"/>
    </xf>
    <xf numFmtId="177" fontId="3" fillId="0" borderId="10" xfId="0" applyNumberFormat="1"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176" fontId="3" fillId="0" borderId="10" xfId="0" applyNumberFormat="1" applyFont="1" applyFill="1" applyBorder="1" applyAlignment="1">
      <alignment horizontal="right" vertical="center"/>
    </xf>
    <xf numFmtId="177" fontId="2" fillId="35" borderId="10" xfId="0" applyNumberFormat="1" applyFont="1" applyFill="1" applyBorder="1" applyAlignment="1">
      <alignment horizontal="left" vertical="center"/>
    </xf>
    <xf numFmtId="176" fontId="2" fillId="0" borderId="10"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7" fontId="2" fillId="35" borderId="11" xfId="0" applyNumberFormat="1" applyFont="1" applyFill="1" applyBorder="1" applyAlignment="1">
      <alignment horizontal="left" vertical="center"/>
    </xf>
    <xf numFmtId="177" fontId="3" fillId="35" borderId="11" xfId="0" applyNumberFormat="1" applyFont="1" applyFill="1" applyBorder="1" applyAlignment="1">
      <alignment horizontal="left" vertical="center"/>
    </xf>
    <xf numFmtId="0" fontId="0" fillId="0" borderId="0" xfId="0" applyAlignment="1">
      <alignment vertical="center"/>
    </xf>
    <xf numFmtId="0" fontId="3" fillId="0" borderId="0" xfId="0" applyFont="1" applyBorder="1" applyAlignment="1">
      <alignment horizontal="center" vertical="center" wrapText="1"/>
    </xf>
    <xf numFmtId="49" fontId="3" fillId="35" borderId="10" xfId="0" applyNumberFormat="1" applyFont="1" applyFill="1" applyBorder="1" applyAlignment="1">
      <alignment horizontal="center" vertical="center" wrapText="1"/>
    </xf>
    <xf numFmtId="0" fontId="2" fillId="0" borderId="0" xfId="0" applyFont="1" applyBorder="1" applyAlignment="1">
      <alignment horizontal="right" vertical="center"/>
    </xf>
    <xf numFmtId="177" fontId="2" fillId="35" borderId="10" xfId="78" applyNumberFormat="1" applyFont="1" applyFill="1" applyBorder="1" applyAlignment="1">
      <alignment horizontal="center" vertical="center"/>
      <protection/>
    </xf>
    <xf numFmtId="177" fontId="2" fillId="35" borderId="10" xfId="78" applyNumberFormat="1" applyFont="1" applyFill="1" applyBorder="1" applyAlignment="1">
      <alignment horizontal="left" vertical="center"/>
      <protection/>
    </xf>
    <xf numFmtId="49" fontId="2" fillId="35" borderId="10" xfId="78" applyNumberFormat="1" applyFont="1" applyFill="1" applyBorder="1" applyAlignment="1">
      <alignment horizontal="center" vertical="center"/>
      <protection/>
    </xf>
    <xf numFmtId="49" fontId="3" fillId="35" borderId="10" xfId="78" applyNumberFormat="1" applyFont="1" applyFill="1" applyBorder="1" applyAlignment="1">
      <alignment horizontal="center" vertical="center"/>
      <protection/>
    </xf>
    <xf numFmtId="177" fontId="3" fillId="35" borderId="10" xfId="78" applyNumberFormat="1" applyFont="1" applyFill="1" applyBorder="1" applyAlignment="1" quotePrefix="1">
      <alignment horizontal="center" vertical="center"/>
      <protection/>
    </xf>
    <xf numFmtId="177" fontId="2" fillId="0" borderId="10" xfId="78" applyNumberFormat="1" applyFont="1" applyFill="1" applyBorder="1" applyAlignment="1" quotePrefix="1">
      <alignment horizontal="left" vertical="center"/>
      <protection/>
    </xf>
    <xf numFmtId="177" fontId="2" fillId="35" borderId="10" xfId="78" applyNumberFormat="1" applyFont="1" applyFill="1" applyBorder="1" applyAlignment="1" quotePrefix="1">
      <alignment horizontal="center" vertical="center"/>
      <protection/>
    </xf>
    <xf numFmtId="177" fontId="2" fillId="35" borderId="10" xfId="78" applyNumberFormat="1" applyFont="1" applyFill="1" applyBorder="1" applyAlignment="1" quotePrefix="1">
      <alignment horizontal="left" vertical="center"/>
      <protection/>
    </xf>
    <xf numFmtId="177" fontId="3" fillId="0" borderId="10" xfId="78" applyNumberFormat="1" applyFont="1" applyFill="1" applyBorder="1" applyAlignment="1" quotePrefix="1">
      <alignment horizontal="center" vertical="center"/>
      <protection/>
    </xf>
    <xf numFmtId="177" fontId="3" fillId="35" borderId="10" xfId="0" applyNumberFormat="1" applyFont="1" applyFill="1" applyBorder="1" applyAlignment="1" quotePrefix="1">
      <alignment horizontal="center" vertical="center" wrapText="1"/>
    </xf>
    <xf numFmtId="177" fontId="3" fillId="0" borderId="10" xfId="0" applyNumberFormat="1" applyFont="1" applyFill="1" applyBorder="1" applyAlignment="1" quotePrefix="1">
      <alignment horizontal="center" vertical="center" wrapText="1"/>
    </xf>
    <xf numFmtId="49" fontId="3" fillId="35" borderId="10" xfId="0" applyNumberFormat="1" applyFont="1" applyFill="1" applyBorder="1" applyAlignment="1" quotePrefix="1">
      <alignment horizontal="center" vertical="center"/>
    </xf>
    <xf numFmtId="177" fontId="3" fillId="35" borderId="10" xfId="0" applyNumberFormat="1" applyFont="1" applyFill="1" applyBorder="1" applyAlignment="1" quotePrefix="1">
      <alignment horizontal="center" vertical="center"/>
    </xf>
    <xf numFmtId="177" fontId="2" fillId="0" borderId="10"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7"/>
  <sheetViews>
    <sheetView tabSelected="1" zoomScaleSheetLayoutView="100" workbookViewId="0" topLeftCell="A15">
      <selection activeCell="C8" sqref="C8"/>
    </sheetView>
  </sheetViews>
  <sheetFormatPr defaultColWidth="9.00390625" defaultRowHeight="14.25"/>
  <cols>
    <col min="1" max="1" width="39.00390625" style="64" customWidth="1"/>
    <col min="2" max="2" width="5.875" style="64" customWidth="1"/>
    <col min="3" max="3" width="13.875" style="64" customWidth="1"/>
    <col min="4" max="4" width="37.625" style="64" customWidth="1"/>
    <col min="5" max="5" width="5.375" style="64" customWidth="1"/>
    <col min="6" max="6" width="13.625" style="64" customWidth="1"/>
    <col min="7" max="8" width="9.00390625" style="65" customWidth="1"/>
    <col min="9" max="16384" width="9.00390625" style="64" customWidth="1"/>
  </cols>
  <sheetData>
    <row r="1" spans="1:8" s="59" customFormat="1" ht="24" customHeight="1">
      <c r="A1" s="66" t="s">
        <v>0</v>
      </c>
      <c r="B1" s="66"/>
      <c r="C1" s="66"/>
      <c r="D1" s="66"/>
      <c r="E1" s="66"/>
      <c r="F1" s="66"/>
      <c r="G1" s="80"/>
      <c r="H1" s="80"/>
    </row>
    <row r="2" spans="1:8" s="60" customFormat="1" ht="21" customHeight="1">
      <c r="A2" s="67"/>
      <c r="B2" s="67"/>
      <c r="C2" s="67"/>
      <c r="D2" s="67"/>
      <c r="E2" s="67"/>
      <c r="F2" s="7" t="s">
        <v>1</v>
      </c>
      <c r="G2" s="81"/>
      <c r="H2" s="81"/>
    </row>
    <row r="3" spans="1:8" s="60" customFormat="1" ht="24" customHeight="1">
      <c r="A3" s="9" t="s">
        <v>2</v>
      </c>
      <c r="B3" s="67"/>
      <c r="C3" s="67"/>
      <c r="D3" s="67"/>
      <c r="E3" s="67"/>
      <c r="F3" s="7" t="s">
        <v>3</v>
      </c>
      <c r="G3" s="81"/>
      <c r="H3" s="81"/>
    </row>
    <row r="4" spans="1:8" s="61" customFormat="1" ht="19.5" customHeight="1">
      <c r="A4" s="131" t="s">
        <v>4</v>
      </c>
      <c r="B4" s="68"/>
      <c r="C4" s="68"/>
      <c r="D4" s="131" t="s">
        <v>5</v>
      </c>
      <c r="E4" s="68"/>
      <c r="F4" s="68"/>
      <c r="G4" s="82"/>
      <c r="H4" s="82"/>
    </row>
    <row r="5" spans="1:8" s="61" customFormat="1" ht="19.5" customHeight="1">
      <c r="A5" s="131" t="s">
        <v>6</v>
      </c>
      <c r="B5" s="131" t="s">
        <v>7</v>
      </c>
      <c r="C5" s="68" t="s">
        <v>8</v>
      </c>
      <c r="D5" s="131" t="s">
        <v>6</v>
      </c>
      <c r="E5" s="131" t="s">
        <v>7</v>
      </c>
      <c r="F5" s="68" t="s">
        <v>8</v>
      </c>
      <c r="G5" s="82"/>
      <c r="H5" s="82"/>
    </row>
    <row r="6" spans="1:8" s="61" customFormat="1" ht="19.5" customHeight="1">
      <c r="A6" s="131" t="s">
        <v>9</v>
      </c>
      <c r="B6" s="68"/>
      <c r="C6" s="131" t="s">
        <v>10</v>
      </c>
      <c r="D6" s="131" t="s">
        <v>9</v>
      </c>
      <c r="E6" s="68"/>
      <c r="F6" s="131" t="s">
        <v>11</v>
      </c>
      <c r="G6" s="82"/>
      <c r="H6" s="82"/>
    </row>
    <row r="7" spans="1:8" s="62" customFormat="1" ht="19.5" customHeight="1">
      <c r="A7" s="132" t="s">
        <v>12</v>
      </c>
      <c r="B7" s="133" t="s">
        <v>10</v>
      </c>
      <c r="C7" s="74">
        <v>6026.43</v>
      </c>
      <c r="D7" s="134" t="s">
        <v>13</v>
      </c>
      <c r="E7" s="129">
        <v>31</v>
      </c>
      <c r="F7" s="74">
        <v>0.2</v>
      </c>
      <c r="G7" s="83"/>
      <c r="H7" s="83"/>
    </row>
    <row r="8" spans="1:8" s="62" customFormat="1" ht="19.5" customHeight="1">
      <c r="A8" s="128" t="s">
        <v>14</v>
      </c>
      <c r="B8" s="133" t="s">
        <v>11</v>
      </c>
      <c r="C8" s="74">
        <v>8265.02</v>
      </c>
      <c r="D8" s="134" t="s">
        <v>15</v>
      </c>
      <c r="E8" s="129">
        <v>32</v>
      </c>
      <c r="F8" s="74"/>
      <c r="G8" s="83"/>
      <c r="H8" s="83"/>
    </row>
    <row r="9" spans="1:8" s="62" customFormat="1" ht="19.5" customHeight="1">
      <c r="A9" s="72" t="s">
        <v>16</v>
      </c>
      <c r="B9" s="133" t="s">
        <v>17</v>
      </c>
      <c r="C9" s="74"/>
      <c r="D9" s="134" t="s">
        <v>18</v>
      </c>
      <c r="E9" s="129">
        <v>33</v>
      </c>
      <c r="F9" s="74"/>
      <c r="G9" s="83"/>
      <c r="H9" s="83"/>
    </row>
    <row r="10" spans="1:8" s="62" customFormat="1" ht="19.5" customHeight="1">
      <c r="A10" s="128" t="s">
        <v>19</v>
      </c>
      <c r="B10" s="133" t="s">
        <v>20</v>
      </c>
      <c r="C10" s="74"/>
      <c r="D10" s="134" t="s">
        <v>21</v>
      </c>
      <c r="E10" s="129">
        <v>34</v>
      </c>
      <c r="F10" s="74"/>
      <c r="G10" s="83"/>
      <c r="H10" s="83"/>
    </row>
    <row r="11" spans="1:8" s="62" customFormat="1" ht="19.5" customHeight="1">
      <c r="A11" s="128" t="s">
        <v>22</v>
      </c>
      <c r="B11" s="133" t="s">
        <v>23</v>
      </c>
      <c r="C11" s="74"/>
      <c r="D11" s="134" t="s">
        <v>24</v>
      </c>
      <c r="E11" s="129">
        <v>35</v>
      </c>
      <c r="F11" s="74"/>
      <c r="G11" s="83"/>
      <c r="H11" s="83"/>
    </row>
    <row r="12" spans="1:8" s="62" customFormat="1" ht="19.5" customHeight="1">
      <c r="A12" s="128" t="s">
        <v>25</v>
      </c>
      <c r="B12" s="133" t="s">
        <v>26</v>
      </c>
      <c r="C12" s="74"/>
      <c r="D12" s="134" t="s">
        <v>27</v>
      </c>
      <c r="E12" s="129">
        <v>36</v>
      </c>
      <c r="F12" s="74"/>
      <c r="G12" s="83"/>
      <c r="H12" s="83"/>
    </row>
    <row r="13" spans="1:8" s="62" customFormat="1" ht="19.5" customHeight="1">
      <c r="A13" s="128" t="s">
        <v>28</v>
      </c>
      <c r="B13" s="133" t="s">
        <v>29</v>
      </c>
      <c r="C13" s="74"/>
      <c r="D13" s="128" t="s">
        <v>30</v>
      </c>
      <c r="E13" s="129">
        <v>37</v>
      </c>
      <c r="F13" s="74"/>
      <c r="G13" s="83"/>
      <c r="H13" s="83"/>
    </row>
    <row r="14" spans="1:8" s="62" customFormat="1" ht="19.5" customHeight="1">
      <c r="A14" s="128" t="s">
        <v>31</v>
      </c>
      <c r="B14" s="133" t="s">
        <v>32</v>
      </c>
      <c r="C14" s="74">
        <v>3827.32</v>
      </c>
      <c r="D14" s="128" t="s">
        <v>33</v>
      </c>
      <c r="E14" s="129">
        <v>38</v>
      </c>
      <c r="F14" s="74">
        <v>51.84</v>
      </c>
      <c r="G14" s="83"/>
      <c r="H14" s="83"/>
    </row>
    <row r="15" spans="1:8" s="62" customFormat="1" ht="19.5" customHeight="1">
      <c r="A15" s="128"/>
      <c r="B15" s="133" t="s">
        <v>34</v>
      </c>
      <c r="C15" s="74"/>
      <c r="D15" s="128" t="s">
        <v>35</v>
      </c>
      <c r="E15" s="129">
        <v>39</v>
      </c>
      <c r="F15" s="74"/>
      <c r="G15" s="83"/>
      <c r="H15" s="83"/>
    </row>
    <row r="16" spans="1:8" s="62" customFormat="1" ht="19.5" customHeight="1">
      <c r="A16" s="128"/>
      <c r="B16" s="133" t="s">
        <v>36</v>
      </c>
      <c r="C16" s="74"/>
      <c r="D16" s="128" t="s">
        <v>37</v>
      </c>
      <c r="E16" s="129">
        <v>40</v>
      </c>
      <c r="F16" s="74"/>
      <c r="G16" s="83"/>
      <c r="H16" s="83"/>
    </row>
    <row r="17" spans="1:8" s="62" customFormat="1" ht="19.5" customHeight="1">
      <c r="A17" s="128"/>
      <c r="B17" s="133" t="s">
        <v>38</v>
      </c>
      <c r="C17" s="74"/>
      <c r="D17" s="128" t="s">
        <v>39</v>
      </c>
      <c r="E17" s="129">
        <v>41</v>
      </c>
      <c r="F17" s="74">
        <v>9418.47</v>
      </c>
      <c r="G17" s="83"/>
      <c r="H17" s="83"/>
    </row>
    <row r="18" spans="1:8" s="62" customFormat="1" ht="19.5" customHeight="1">
      <c r="A18" s="128"/>
      <c r="B18" s="133" t="s">
        <v>40</v>
      </c>
      <c r="C18" s="74"/>
      <c r="D18" s="128" t="s">
        <v>41</v>
      </c>
      <c r="E18" s="129">
        <v>42</v>
      </c>
      <c r="F18" s="74">
        <v>101.48</v>
      </c>
      <c r="G18" s="83"/>
      <c r="H18" s="83"/>
    </row>
    <row r="19" spans="1:8" s="62" customFormat="1" ht="19.5" customHeight="1">
      <c r="A19" s="128"/>
      <c r="B19" s="133" t="s">
        <v>42</v>
      </c>
      <c r="C19" s="74"/>
      <c r="D19" s="128" t="s">
        <v>43</v>
      </c>
      <c r="E19" s="129">
        <v>43</v>
      </c>
      <c r="F19" s="74"/>
      <c r="G19" s="83"/>
      <c r="H19" s="83"/>
    </row>
    <row r="20" spans="1:8" s="62" customFormat="1" ht="19.5" customHeight="1">
      <c r="A20" s="128"/>
      <c r="B20" s="133" t="s">
        <v>44</v>
      </c>
      <c r="C20" s="74"/>
      <c r="D20" s="128" t="s">
        <v>45</v>
      </c>
      <c r="E20" s="129">
        <v>44</v>
      </c>
      <c r="F20" s="74"/>
      <c r="G20" s="83"/>
      <c r="H20" s="83"/>
    </row>
    <row r="21" spans="1:8" s="62" customFormat="1" ht="19.5" customHeight="1">
      <c r="A21" s="128"/>
      <c r="B21" s="133" t="s">
        <v>46</v>
      </c>
      <c r="C21" s="74"/>
      <c r="D21" s="128" t="s">
        <v>47</v>
      </c>
      <c r="E21" s="129">
        <v>45</v>
      </c>
      <c r="F21" s="74"/>
      <c r="G21" s="83"/>
      <c r="H21" s="83"/>
    </row>
    <row r="22" spans="1:8" s="62" customFormat="1" ht="19.5" customHeight="1">
      <c r="A22" s="128"/>
      <c r="B22" s="133" t="s">
        <v>48</v>
      </c>
      <c r="C22" s="74"/>
      <c r="D22" s="128" t="s">
        <v>49</v>
      </c>
      <c r="E22" s="129">
        <v>46</v>
      </c>
      <c r="F22" s="74"/>
      <c r="G22" s="83"/>
      <c r="H22" s="83"/>
    </row>
    <row r="23" spans="1:8" s="62" customFormat="1" ht="19.5" customHeight="1">
      <c r="A23" s="128"/>
      <c r="B23" s="133" t="s">
        <v>50</v>
      </c>
      <c r="C23" s="74"/>
      <c r="D23" s="128" t="s">
        <v>51</v>
      </c>
      <c r="E23" s="129">
        <v>47</v>
      </c>
      <c r="F23" s="74"/>
      <c r="G23" s="83"/>
      <c r="H23" s="83"/>
    </row>
    <row r="24" spans="1:8" s="62" customFormat="1" ht="19.5" customHeight="1">
      <c r="A24" s="128"/>
      <c r="B24" s="133" t="s">
        <v>52</v>
      </c>
      <c r="C24" s="74"/>
      <c r="D24" s="128" t="s">
        <v>53</v>
      </c>
      <c r="E24" s="129">
        <v>48</v>
      </c>
      <c r="F24" s="74">
        <v>5051.97</v>
      </c>
      <c r="G24" s="83"/>
      <c r="H24" s="83"/>
    </row>
    <row r="25" spans="1:8" s="62" customFormat="1" ht="19.5" customHeight="1">
      <c r="A25" s="128"/>
      <c r="B25" s="133" t="s">
        <v>54</v>
      </c>
      <c r="C25" s="74"/>
      <c r="D25" s="128" t="s">
        <v>55</v>
      </c>
      <c r="E25" s="129">
        <v>49</v>
      </c>
      <c r="F25" s="74"/>
      <c r="G25" s="83"/>
      <c r="H25" s="83"/>
    </row>
    <row r="26" spans="1:8" s="62" customFormat="1" ht="19.5" customHeight="1">
      <c r="A26" s="128"/>
      <c r="B26" s="133" t="s">
        <v>56</v>
      </c>
      <c r="C26" s="74"/>
      <c r="D26" s="128" t="s">
        <v>57</v>
      </c>
      <c r="E26" s="129">
        <v>50</v>
      </c>
      <c r="F26" s="74"/>
      <c r="G26" s="83"/>
      <c r="H26" s="83"/>
    </row>
    <row r="27" spans="1:8" s="62" customFormat="1" ht="19.5" customHeight="1">
      <c r="A27" s="128"/>
      <c r="B27" s="133" t="s">
        <v>58</v>
      </c>
      <c r="C27" s="74"/>
      <c r="D27" s="128" t="s">
        <v>59</v>
      </c>
      <c r="E27" s="129">
        <v>51</v>
      </c>
      <c r="F27" s="74"/>
      <c r="G27" s="83"/>
      <c r="H27" s="83"/>
    </row>
    <row r="28" spans="1:8" s="62" customFormat="1" ht="19.5" customHeight="1">
      <c r="A28" s="128"/>
      <c r="B28" s="133" t="s">
        <v>60</v>
      </c>
      <c r="C28" s="74"/>
      <c r="D28" s="128" t="s">
        <v>61</v>
      </c>
      <c r="E28" s="129">
        <v>52</v>
      </c>
      <c r="F28" s="74">
        <v>848.77</v>
      </c>
      <c r="G28" s="83"/>
      <c r="H28" s="83"/>
    </row>
    <row r="29" spans="1:8" s="62" customFormat="1" ht="19.5" customHeight="1">
      <c r="A29" s="128"/>
      <c r="B29" s="133" t="s">
        <v>62</v>
      </c>
      <c r="C29" s="74"/>
      <c r="D29" s="128" t="s">
        <v>63</v>
      </c>
      <c r="E29" s="129">
        <v>53</v>
      </c>
      <c r="F29" s="74">
        <v>3526.79</v>
      </c>
      <c r="G29" s="83"/>
      <c r="H29" s="83"/>
    </row>
    <row r="30" spans="1:8" s="62" customFormat="1" ht="19.5" customHeight="1">
      <c r="A30" s="128"/>
      <c r="B30" s="133" t="s">
        <v>64</v>
      </c>
      <c r="C30" s="74"/>
      <c r="D30" s="128" t="s">
        <v>65</v>
      </c>
      <c r="E30" s="129">
        <v>54</v>
      </c>
      <c r="F30" s="74"/>
      <c r="G30" s="83"/>
      <c r="H30" s="83"/>
    </row>
    <row r="31" spans="1:8" s="62" customFormat="1" ht="19.5" customHeight="1">
      <c r="A31" s="128"/>
      <c r="B31" s="133" t="s">
        <v>66</v>
      </c>
      <c r="C31" s="74"/>
      <c r="D31" s="128" t="s">
        <v>67</v>
      </c>
      <c r="E31" s="129">
        <v>55</v>
      </c>
      <c r="F31" s="74"/>
      <c r="G31" s="83"/>
      <c r="H31" s="83"/>
    </row>
    <row r="32" spans="1:8" s="62" customFormat="1" ht="19.5" customHeight="1">
      <c r="A32" s="128"/>
      <c r="B32" s="133" t="s">
        <v>68</v>
      </c>
      <c r="C32" s="74"/>
      <c r="D32" s="128" t="s">
        <v>69</v>
      </c>
      <c r="E32" s="129">
        <v>56</v>
      </c>
      <c r="F32" s="74"/>
      <c r="G32" s="83"/>
      <c r="H32" s="83"/>
    </row>
    <row r="33" spans="1:8" s="61" customFormat="1" ht="19.5" customHeight="1">
      <c r="A33" s="135" t="s">
        <v>70</v>
      </c>
      <c r="B33" s="131" t="s">
        <v>71</v>
      </c>
      <c r="C33" s="76">
        <f>SUM(C7:C32)</f>
        <v>18118.77</v>
      </c>
      <c r="D33" s="135" t="s">
        <v>72</v>
      </c>
      <c r="E33" s="130">
        <v>57</v>
      </c>
      <c r="F33" s="76">
        <f>SUM(F7:F32)</f>
        <v>18999.52</v>
      </c>
      <c r="G33" s="82"/>
      <c r="H33" s="82"/>
    </row>
    <row r="34" spans="1:8" s="62" customFormat="1" ht="19.5" customHeight="1">
      <c r="A34" s="72" t="s">
        <v>73</v>
      </c>
      <c r="B34" s="133" t="s">
        <v>74</v>
      </c>
      <c r="C34" s="74">
        <v>14.61</v>
      </c>
      <c r="D34" s="72" t="s">
        <v>75</v>
      </c>
      <c r="E34" s="129">
        <v>58</v>
      </c>
      <c r="F34" s="74">
        <v>340.29</v>
      </c>
      <c r="G34" s="83"/>
      <c r="H34" s="83"/>
    </row>
    <row r="35" spans="1:8" s="62" customFormat="1" ht="19.5" customHeight="1">
      <c r="A35" s="72" t="s">
        <v>76</v>
      </c>
      <c r="B35" s="133" t="s">
        <v>77</v>
      </c>
      <c r="C35" s="74">
        <v>3035.98</v>
      </c>
      <c r="D35" s="72" t="s">
        <v>78</v>
      </c>
      <c r="E35" s="129">
        <v>59</v>
      </c>
      <c r="F35" s="74">
        <v>1829.55</v>
      </c>
      <c r="G35" s="83"/>
      <c r="H35" s="83"/>
    </row>
    <row r="36" spans="1:8" s="63" customFormat="1" ht="19.5" customHeight="1">
      <c r="A36" s="131" t="s">
        <v>79</v>
      </c>
      <c r="B36" s="131" t="s">
        <v>80</v>
      </c>
      <c r="C36" s="76">
        <f>C33+C34+C35</f>
        <v>21169.36</v>
      </c>
      <c r="D36" s="131" t="s">
        <v>79</v>
      </c>
      <c r="E36" s="130">
        <v>60</v>
      </c>
      <c r="F36" s="76">
        <f>F33+F34+F35</f>
        <v>21169.36</v>
      </c>
      <c r="G36" s="84"/>
      <c r="H36" s="84"/>
    </row>
    <row r="37" spans="1:8" s="60" customFormat="1" ht="45.75" customHeight="1">
      <c r="A37" s="78" t="s">
        <v>81</v>
      </c>
      <c r="B37" s="79"/>
      <c r="C37" s="79"/>
      <c r="D37" s="79"/>
      <c r="E37" s="79"/>
      <c r="F37" s="79"/>
      <c r="G37" s="81"/>
      <c r="H37" s="81"/>
    </row>
  </sheetData>
  <sheetProtection/>
  <mergeCells count="4">
    <mergeCell ref="A1:F1"/>
    <mergeCell ref="A4:C4"/>
    <mergeCell ref="D4:F4"/>
    <mergeCell ref="A37:F37"/>
  </mergeCells>
  <printOptions horizontalCentered="1"/>
  <pageMargins left="0.3541666666666667" right="0.3541666666666667" top="0.7868055555555555" bottom="0.7868055555555555" header="0.5118055555555555" footer="0.19652777777777777"/>
  <pageSetup horizontalDpi="300" verticalDpi="300" orientation="landscape" paperSize="9"/>
  <headerFooter alignWithMargins="0">
    <oddFooter>&amp;C第 &amp;P 页，共 &amp;N 页</oddFooter>
  </headerFooter>
  <ignoredErrors>
    <ignoredError sqref="A6:F6" numberStoredAsText="1"/>
  </ignoredErrors>
</worksheet>
</file>

<file path=xl/worksheets/sheet2.xml><?xml version="1.0" encoding="utf-8"?>
<worksheet xmlns="http://schemas.openxmlformats.org/spreadsheetml/2006/main" xmlns:r="http://schemas.openxmlformats.org/officeDocument/2006/relationships">
  <dimension ref="A1:J39"/>
  <sheetViews>
    <sheetView zoomScaleSheetLayoutView="160" workbookViewId="0" topLeftCell="A1">
      <pane xSplit="2" ySplit="8" topLeftCell="C9" activePane="bottomRight" state="frozen"/>
      <selection pane="bottomRight" activeCell="F20" sqref="F20"/>
    </sheetView>
  </sheetViews>
  <sheetFormatPr defaultColWidth="9.00390625" defaultRowHeight="14.25"/>
  <cols>
    <col min="1" max="1" width="8.25390625" style="91" customWidth="1"/>
    <col min="2" max="2" width="31.25390625" style="91" customWidth="1"/>
    <col min="3" max="3" width="12.375" style="91" customWidth="1"/>
    <col min="4" max="4" width="12.50390625" style="91" customWidth="1"/>
    <col min="5" max="5" width="11.875" style="91" customWidth="1"/>
    <col min="6" max="6" width="10.25390625" style="91" customWidth="1"/>
    <col min="7" max="7" width="11.25390625" style="91" customWidth="1"/>
    <col min="8" max="8" width="10.25390625" style="91" customWidth="1"/>
    <col min="9" max="9" width="11.875" style="91" customWidth="1"/>
    <col min="10" max="16384" width="9.00390625" style="91" customWidth="1"/>
  </cols>
  <sheetData>
    <row r="1" spans="1:9" s="85" customFormat="1" ht="30" customHeight="1">
      <c r="A1" s="92" t="s">
        <v>82</v>
      </c>
      <c r="B1" s="92"/>
      <c r="C1" s="92"/>
      <c r="D1" s="92"/>
      <c r="E1" s="92"/>
      <c r="F1" s="92"/>
      <c r="G1" s="92"/>
      <c r="H1" s="92"/>
      <c r="I1" s="92"/>
    </row>
    <row r="2" spans="1:9" s="86" customFormat="1" ht="21" customHeight="1">
      <c r="A2" s="93"/>
      <c r="B2" s="93"/>
      <c r="C2" s="93"/>
      <c r="D2" s="93"/>
      <c r="E2" s="93"/>
      <c r="F2" s="93"/>
      <c r="G2" s="93"/>
      <c r="H2" s="93"/>
      <c r="I2" s="7" t="s">
        <v>83</v>
      </c>
    </row>
    <row r="3" spans="1:9" s="86" customFormat="1" ht="21" customHeight="1">
      <c r="A3" s="9" t="str">
        <f>'g01收入支出决算总表'!A3</f>
        <v>单位名称：岳阳县自然资源局</v>
      </c>
      <c r="B3" s="93"/>
      <c r="C3" s="93"/>
      <c r="D3" s="93"/>
      <c r="E3" s="94"/>
      <c r="F3" s="93"/>
      <c r="G3" s="93"/>
      <c r="H3" s="93"/>
      <c r="I3" s="7" t="s">
        <v>3</v>
      </c>
    </row>
    <row r="4" spans="1:10" s="114" customFormat="1" ht="21" customHeight="1">
      <c r="A4" s="136" t="s">
        <v>6</v>
      </c>
      <c r="B4" s="96"/>
      <c r="C4" s="136" t="s">
        <v>70</v>
      </c>
      <c r="D4" s="137" t="s">
        <v>84</v>
      </c>
      <c r="E4" s="136" t="s">
        <v>85</v>
      </c>
      <c r="F4" s="136" t="s">
        <v>86</v>
      </c>
      <c r="G4" s="136" t="s">
        <v>87</v>
      </c>
      <c r="H4" s="136" t="s">
        <v>88</v>
      </c>
      <c r="I4" s="136" t="s">
        <v>89</v>
      </c>
      <c r="J4" s="124"/>
    </row>
    <row r="5" spans="1:10" s="114" customFormat="1" ht="21" customHeight="1">
      <c r="A5" s="95" t="s">
        <v>90</v>
      </c>
      <c r="B5" s="136" t="s">
        <v>91</v>
      </c>
      <c r="C5" s="96"/>
      <c r="D5" s="116"/>
      <c r="E5" s="96"/>
      <c r="F5" s="96"/>
      <c r="G5" s="96"/>
      <c r="H5" s="96"/>
      <c r="I5" s="96"/>
      <c r="J5" s="124"/>
    </row>
    <row r="6" spans="1:10" s="114" customFormat="1" ht="21" customHeight="1">
      <c r="A6" s="96"/>
      <c r="B6" s="96"/>
      <c r="C6" s="96"/>
      <c r="D6" s="116"/>
      <c r="E6" s="96"/>
      <c r="F6" s="96"/>
      <c r="G6" s="96"/>
      <c r="H6" s="96"/>
      <c r="I6" s="96"/>
      <c r="J6" s="124"/>
    </row>
    <row r="7" spans="1:10" s="114" customFormat="1" ht="18.75" customHeight="1">
      <c r="A7" s="136" t="s">
        <v>92</v>
      </c>
      <c r="B7" s="96"/>
      <c r="C7" s="136" t="s">
        <v>10</v>
      </c>
      <c r="D7" s="136" t="s">
        <v>11</v>
      </c>
      <c r="E7" s="136" t="s">
        <v>17</v>
      </c>
      <c r="F7" s="136" t="s">
        <v>20</v>
      </c>
      <c r="G7" s="136" t="s">
        <v>23</v>
      </c>
      <c r="H7" s="136" t="s">
        <v>26</v>
      </c>
      <c r="I7" s="125" t="s">
        <v>29</v>
      </c>
      <c r="J7" s="124"/>
    </row>
    <row r="8" spans="1:10" s="114" customFormat="1" ht="18.75" customHeight="1">
      <c r="A8" s="136" t="s">
        <v>93</v>
      </c>
      <c r="B8" s="96"/>
      <c r="C8" s="117">
        <f>SUM(D8:I8)</f>
        <v>18118.77</v>
      </c>
      <c r="D8" s="117">
        <f>D9+D12+D17+D24+D31</f>
        <v>14291.45</v>
      </c>
      <c r="E8" s="101" t="s">
        <v>94</v>
      </c>
      <c r="F8" s="101" t="s">
        <v>94</v>
      </c>
      <c r="G8" s="101" t="s">
        <v>94</v>
      </c>
      <c r="H8" s="101" t="s">
        <v>94</v>
      </c>
      <c r="I8" s="117">
        <f>I34</f>
        <v>3827.32</v>
      </c>
      <c r="J8" s="124"/>
    </row>
    <row r="9" spans="1:10" s="89" customFormat="1" ht="18.75" customHeight="1">
      <c r="A9" s="102" t="s">
        <v>95</v>
      </c>
      <c r="B9" s="102" t="s">
        <v>96</v>
      </c>
      <c r="C9" s="117">
        <f aca="true" t="shared" si="0" ref="C9:C36">SUM(D9:I9)</f>
        <v>0.2</v>
      </c>
      <c r="D9" s="117">
        <f>D10</f>
        <v>0.2</v>
      </c>
      <c r="E9" s="101" t="s">
        <v>94</v>
      </c>
      <c r="F9" s="101" t="s">
        <v>94</v>
      </c>
      <c r="G9" s="101" t="s">
        <v>94</v>
      </c>
      <c r="H9" s="101" t="s">
        <v>94</v>
      </c>
      <c r="I9" s="101" t="s">
        <v>94</v>
      </c>
      <c r="J9" s="112"/>
    </row>
    <row r="10" spans="1:10" s="86" customFormat="1" ht="18.75" customHeight="1">
      <c r="A10" s="118" t="s">
        <v>97</v>
      </c>
      <c r="B10" s="118" t="s">
        <v>98</v>
      </c>
      <c r="C10" s="119">
        <f t="shared" si="0"/>
        <v>0.2</v>
      </c>
      <c r="D10" s="120">
        <f>D11</f>
        <v>0.2</v>
      </c>
      <c r="E10" s="120" t="s">
        <v>94</v>
      </c>
      <c r="F10" s="120" t="s">
        <v>94</v>
      </c>
      <c r="G10" s="120" t="s">
        <v>94</v>
      </c>
      <c r="H10" s="120" t="s">
        <v>94</v>
      </c>
      <c r="I10" s="120" t="s">
        <v>94</v>
      </c>
      <c r="J10" s="126"/>
    </row>
    <row r="11" spans="1:10" s="86" customFormat="1" ht="18.75" customHeight="1">
      <c r="A11" s="121" t="s">
        <v>99</v>
      </c>
      <c r="B11" s="118" t="s">
        <v>100</v>
      </c>
      <c r="C11" s="119">
        <f t="shared" si="0"/>
        <v>0.2</v>
      </c>
      <c r="D11" s="120">
        <v>0.2</v>
      </c>
      <c r="E11" s="120" t="s">
        <v>94</v>
      </c>
      <c r="F11" s="120" t="s">
        <v>94</v>
      </c>
      <c r="G11" s="120" t="s">
        <v>94</v>
      </c>
      <c r="H11" s="120" t="s">
        <v>94</v>
      </c>
      <c r="I11" s="120" t="s">
        <v>94</v>
      </c>
      <c r="J11" s="126"/>
    </row>
    <row r="12" spans="1:10" s="89" customFormat="1" ht="18.75" customHeight="1">
      <c r="A12" s="122" t="s">
        <v>101</v>
      </c>
      <c r="B12" s="102" t="s">
        <v>102</v>
      </c>
      <c r="C12" s="117">
        <f t="shared" si="0"/>
        <v>41.95</v>
      </c>
      <c r="D12" s="117">
        <f>D13+D15</f>
        <v>41.95</v>
      </c>
      <c r="E12" s="101" t="s">
        <v>94</v>
      </c>
      <c r="F12" s="101" t="s">
        <v>94</v>
      </c>
      <c r="G12" s="101" t="s">
        <v>94</v>
      </c>
      <c r="H12" s="101" t="s">
        <v>94</v>
      </c>
      <c r="I12" s="101" t="s">
        <v>94</v>
      </c>
      <c r="J12" s="112"/>
    </row>
    <row r="13" spans="1:10" s="86" customFormat="1" ht="18.75" customHeight="1">
      <c r="A13" s="121" t="s">
        <v>103</v>
      </c>
      <c r="B13" s="118" t="s">
        <v>104</v>
      </c>
      <c r="C13" s="119">
        <f t="shared" si="0"/>
        <v>33.95</v>
      </c>
      <c r="D13" s="120">
        <f>D14</f>
        <v>33.95</v>
      </c>
      <c r="E13" s="120" t="s">
        <v>94</v>
      </c>
      <c r="F13" s="120" t="s">
        <v>94</v>
      </c>
      <c r="G13" s="120" t="s">
        <v>94</v>
      </c>
      <c r="H13" s="120" t="s">
        <v>94</v>
      </c>
      <c r="I13" s="120" t="s">
        <v>94</v>
      </c>
      <c r="J13" s="126"/>
    </row>
    <row r="14" spans="1:10" s="86" customFormat="1" ht="18.75" customHeight="1">
      <c r="A14" s="121" t="s">
        <v>105</v>
      </c>
      <c r="B14" s="118" t="s">
        <v>106</v>
      </c>
      <c r="C14" s="119">
        <f t="shared" si="0"/>
        <v>33.95</v>
      </c>
      <c r="D14" s="120">
        <v>33.95</v>
      </c>
      <c r="E14" s="120" t="s">
        <v>94</v>
      </c>
      <c r="F14" s="120" t="s">
        <v>94</v>
      </c>
      <c r="G14" s="120" t="s">
        <v>94</v>
      </c>
      <c r="H14" s="120" t="s">
        <v>94</v>
      </c>
      <c r="I14" s="120" t="s">
        <v>94</v>
      </c>
      <c r="J14" s="126"/>
    </row>
    <row r="15" spans="1:10" s="86" customFormat="1" ht="18.75" customHeight="1">
      <c r="A15" s="121" t="s">
        <v>107</v>
      </c>
      <c r="B15" s="118" t="s">
        <v>108</v>
      </c>
      <c r="C15" s="119">
        <f t="shared" si="0"/>
        <v>8</v>
      </c>
      <c r="D15" s="120">
        <f>D16</f>
        <v>8</v>
      </c>
      <c r="E15" s="120" t="s">
        <v>94</v>
      </c>
      <c r="F15" s="120" t="s">
        <v>94</v>
      </c>
      <c r="G15" s="120" t="s">
        <v>94</v>
      </c>
      <c r="H15" s="120" t="s">
        <v>94</v>
      </c>
      <c r="I15" s="120" t="s">
        <v>94</v>
      </c>
      <c r="J15" s="126"/>
    </row>
    <row r="16" spans="1:10" s="86" customFormat="1" ht="18.75" customHeight="1">
      <c r="A16" s="118" t="s">
        <v>109</v>
      </c>
      <c r="B16" s="118" t="s">
        <v>110</v>
      </c>
      <c r="C16" s="119">
        <f t="shared" si="0"/>
        <v>8</v>
      </c>
      <c r="D16" s="120">
        <v>8</v>
      </c>
      <c r="E16" s="120" t="s">
        <v>94</v>
      </c>
      <c r="F16" s="120" t="s">
        <v>94</v>
      </c>
      <c r="G16" s="120" t="s">
        <v>94</v>
      </c>
      <c r="H16" s="120" t="s">
        <v>94</v>
      </c>
      <c r="I16" s="120" t="s">
        <v>94</v>
      </c>
      <c r="J16" s="126"/>
    </row>
    <row r="17" spans="1:10" s="89" customFormat="1" ht="18.75" customHeight="1">
      <c r="A17" s="102" t="s">
        <v>111</v>
      </c>
      <c r="B17" s="102" t="s">
        <v>112</v>
      </c>
      <c r="C17" s="117">
        <f t="shared" si="0"/>
        <v>8275.02</v>
      </c>
      <c r="D17" s="117">
        <f>D18+D20</f>
        <v>8275.02</v>
      </c>
      <c r="E17" s="101" t="s">
        <v>94</v>
      </c>
      <c r="F17" s="101" t="s">
        <v>94</v>
      </c>
      <c r="G17" s="101" t="s">
        <v>94</v>
      </c>
      <c r="H17" s="101" t="s">
        <v>94</v>
      </c>
      <c r="I17" s="101" t="s">
        <v>94</v>
      </c>
      <c r="J17" s="112"/>
    </row>
    <row r="18" spans="1:10" s="86" customFormat="1" ht="18.75" customHeight="1">
      <c r="A18" s="118" t="s">
        <v>113</v>
      </c>
      <c r="B18" s="118" t="s">
        <v>114</v>
      </c>
      <c r="C18" s="119">
        <f t="shared" si="0"/>
        <v>10</v>
      </c>
      <c r="D18" s="120">
        <f>D19</f>
        <v>10</v>
      </c>
      <c r="E18" s="120" t="s">
        <v>94</v>
      </c>
      <c r="F18" s="120" t="s">
        <v>94</v>
      </c>
      <c r="G18" s="120" t="s">
        <v>94</v>
      </c>
      <c r="H18" s="120" t="s">
        <v>94</v>
      </c>
      <c r="I18" s="120" t="s">
        <v>94</v>
      </c>
      <c r="J18" s="126"/>
    </row>
    <row r="19" spans="1:10" s="86" customFormat="1" ht="18.75" customHeight="1">
      <c r="A19" s="118" t="s">
        <v>115</v>
      </c>
      <c r="B19" s="118" t="s">
        <v>116</v>
      </c>
      <c r="C19" s="119">
        <f t="shared" si="0"/>
        <v>10</v>
      </c>
      <c r="D19" s="120">
        <v>10</v>
      </c>
      <c r="E19" s="120" t="s">
        <v>94</v>
      </c>
      <c r="F19" s="120" t="s">
        <v>94</v>
      </c>
      <c r="G19" s="120" t="s">
        <v>94</v>
      </c>
      <c r="H19" s="120" t="s">
        <v>94</v>
      </c>
      <c r="I19" s="120" t="s">
        <v>94</v>
      </c>
      <c r="J19" s="126"/>
    </row>
    <row r="20" spans="1:10" s="86" customFormat="1" ht="18.75" customHeight="1">
      <c r="A20" s="118" t="s">
        <v>117</v>
      </c>
      <c r="B20" s="118" t="s">
        <v>118</v>
      </c>
      <c r="C20" s="119">
        <f t="shared" si="0"/>
        <v>8265.02</v>
      </c>
      <c r="D20" s="120">
        <f>SUM(D21:D23)</f>
        <v>8265.02</v>
      </c>
      <c r="E20" s="120" t="s">
        <v>94</v>
      </c>
      <c r="F20" s="120" t="s">
        <v>94</v>
      </c>
      <c r="G20" s="120" t="s">
        <v>94</v>
      </c>
      <c r="H20" s="120" t="s">
        <v>94</v>
      </c>
      <c r="I20" s="120" t="s">
        <v>94</v>
      </c>
      <c r="J20" s="126"/>
    </row>
    <row r="21" spans="1:10" s="86" customFormat="1" ht="18.75" customHeight="1">
      <c r="A21" s="118" t="s">
        <v>119</v>
      </c>
      <c r="B21" s="118" t="s">
        <v>120</v>
      </c>
      <c r="C21" s="119">
        <f t="shared" si="0"/>
        <v>1934.69</v>
      </c>
      <c r="D21" s="120">
        <v>1934.69</v>
      </c>
      <c r="E21" s="120" t="s">
        <v>94</v>
      </c>
      <c r="F21" s="120" t="s">
        <v>94</v>
      </c>
      <c r="G21" s="120" t="s">
        <v>94</v>
      </c>
      <c r="H21" s="120" t="s">
        <v>94</v>
      </c>
      <c r="I21" s="120" t="s">
        <v>94</v>
      </c>
      <c r="J21" s="126"/>
    </row>
    <row r="22" spans="1:10" s="86" customFormat="1" ht="18.75" customHeight="1">
      <c r="A22" s="118" t="s">
        <v>121</v>
      </c>
      <c r="B22" s="118" t="s">
        <v>122</v>
      </c>
      <c r="C22" s="119">
        <f t="shared" si="0"/>
        <v>6310.33</v>
      </c>
      <c r="D22" s="120">
        <v>6310.33</v>
      </c>
      <c r="E22" s="120" t="s">
        <v>94</v>
      </c>
      <c r="F22" s="120" t="s">
        <v>94</v>
      </c>
      <c r="G22" s="120" t="s">
        <v>94</v>
      </c>
      <c r="H22" s="120" t="s">
        <v>94</v>
      </c>
      <c r="I22" s="120" t="s">
        <v>94</v>
      </c>
      <c r="J22" s="126"/>
    </row>
    <row r="23" spans="1:10" s="86" customFormat="1" ht="18.75" customHeight="1">
      <c r="A23" s="118" t="s">
        <v>123</v>
      </c>
      <c r="B23" s="118" t="s">
        <v>124</v>
      </c>
      <c r="C23" s="119">
        <f t="shared" si="0"/>
        <v>20</v>
      </c>
      <c r="D23" s="120">
        <v>20</v>
      </c>
      <c r="E23" s="120" t="s">
        <v>94</v>
      </c>
      <c r="F23" s="120" t="s">
        <v>94</v>
      </c>
      <c r="G23" s="120" t="s">
        <v>94</v>
      </c>
      <c r="H23" s="120" t="s">
        <v>94</v>
      </c>
      <c r="I23" s="120" t="s">
        <v>94</v>
      </c>
      <c r="J23" s="126"/>
    </row>
    <row r="24" spans="1:10" s="89" customFormat="1" ht="18.75" customHeight="1">
      <c r="A24" s="102" t="s">
        <v>125</v>
      </c>
      <c r="B24" s="102" t="s">
        <v>126</v>
      </c>
      <c r="C24" s="117">
        <f t="shared" si="0"/>
        <v>5789.28</v>
      </c>
      <c r="D24" s="117">
        <f>D25</f>
        <v>5789.28</v>
      </c>
      <c r="E24" s="101" t="s">
        <v>94</v>
      </c>
      <c r="F24" s="101" t="s">
        <v>94</v>
      </c>
      <c r="G24" s="101" t="s">
        <v>94</v>
      </c>
      <c r="H24" s="101" t="s">
        <v>94</v>
      </c>
      <c r="I24" s="101" t="s">
        <v>94</v>
      </c>
      <c r="J24" s="112"/>
    </row>
    <row r="25" spans="1:10" s="86" customFormat="1" ht="18.75" customHeight="1">
      <c r="A25" s="118" t="s">
        <v>127</v>
      </c>
      <c r="B25" s="118" t="s">
        <v>128</v>
      </c>
      <c r="C25" s="119">
        <f t="shared" si="0"/>
        <v>5789.28</v>
      </c>
      <c r="D25" s="120">
        <f>SUM(D26:D30)</f>
        <v>5789.28</v>
      </c>
      <c r="E25" s="120" t="s">
        <v>94</v>
      </c>
      <c r="F25" s="120" t="s">
        <v>94</v>
      </c>
      <c r="G25" s="120" t="s">
        <v>94</v>
      </c>
      <c r="H25" s="120" t="s">
        <v>94</v>
      </c>
      <c r="I25" s="120" t="s">
        <v>94</v>
      </c>
      <c r="J25" s="126"/>
    </row>
    <row r="26" spans="1:10" s="86" customFormat="1" ht="18.75" customHeight="1">
      <c r="A26" s="118" t="s">
        <v>129</v>
      </c>
      <c r="B26" s="118" t="s">
        <v>130</v>
      </c>
      <c r="C26" s="119">
        <f t="shared" si="0"/>
        <v>3304.71</v>
      </c>
      <c r="D26" s="120">
        <v>3304.71</v>
      </c>
      <c r="E26" s="120" t="s">
        <v>94</v>
      </c>
      <c r="F26" s="120" t="s">
        <v>94</v>
      </c>
      <c r="G26" s="120" t="s">
        <v>94</v>
      </c>
      <c r="H26" s="120" t="s">
        <v>94</v>
      </c>
      <c r="I26" s="120" t="s">
        <v>94</v>
      </c>
      <c r="J26" s="126"/>
    </row>
    <row r="27" spans="1:10" s="86" customFormat="1" ht="18.75" customHeight="1">
      <c r="A27" s="118" t="s">
        <v>131</v>
      </c>
      <c r="B27" s="118" t="s">
        <v>132</v>
      </c>
      <c r="C27" s="119">
        <f t="shared" si="0"/>
        <v>656.06</v>
      </c>
      <c r="D27" s="120">
        <v>656.06</v>
      </c>
      <c r="E27" s="120" t="s">
        <v>94</v>
      </c>
      <c r="F27" s="120" t="s">
        <v>94</v>
      </c>
      <c r="G27" s="120" t="s">
        <v>94</v>
      </c>
      <c r="H27" s="120" t="s">
        <v>94</v>
      </c>
      <c r="I27" s="120" t="s">
        <v>94</v>
      </c>
      <c r="J27" s="126"/>
    </row>
    <row r="28" spans="1:10" s="86" customFormat="1" ht="18.75" customHeight="1">
      <c r="A28" s="118" t="s">
        <v>133</v>
      </c>
      <c r="B28" s="118" t="s">
        <v>134</v>
      </c>
      <c r="C28" s="119">
        <f t="shared" si="0"/>
        <v>114.57</v>
      </c>
      <c r="D28" s="120">
        <v>114.57</v>
      </c>
      <c r="E28" s="120" t="s">
        <v>94</v>
      </c>
      <c r="F28" s="120" t="s">
        <v>94</v>
      </c>
      <c r="G28" s="120" t="s">
        <v>94</v>
      </c>
      <c r="H28" s="120" t="s">
        <v>94</v>
      </c>
      <c r="I28" s="120" t="s">
        <v>94</v>
      </c>
      <c r="J28" s="126"/>
    </row>
    <row r="29" spans="1:10" s="86" customFormat="1" ht="18.75" customHeight="1">
      <c r="A29" s="118" t="s">
        <v>135</v>
      </c>
      <c r="B29" s="118" t="s">
        <v>136</v>
      </c>
      <c r="C29" s="119">
        <f t="shared" si="0"/>
        <v>1530.58</v>
      </c>
      <c r="D29" s="120">
        <v>1530.58</v>
      </c>
      <c r="E29" s="120" t="s">
        <v>94</v>
      </c>
      <c r="F29" s="120" t="s">
        <v>94</v>
      </c>
      <c r="G29" s="120" t="s">
        <v>94</v>
      </c>
      <c r="H29" s="120" t="s">
        <v>94</v>
      </c>
      <c r="I29" s="120" t="s">
        <v>94</v>
      </c>
      <c r="J29" s="126"/>
    </row>
    <row r="30" spans="1:10" s="86" customFormat="1" ht="18.75" customHeight="1">
      <c r="A30" s="118" t="s">
        <v>137</v>
      </c>
      <c r="B30" s="118" t="s">
        <v>138</v>
      </c>
      <c r="C30" s="119">
        <f t="shared" si="0"/>
        <v>183.36</v>
      </c>
      <c r="D30" s="120">
        <v>183.36</v>
      </c>
      <c r="E30" s="120" t="s">
        <v>94</v>
      </c>
      <c r="F30" s="120" t="s">
        <v>94</v>
      </c>
      <c r="G30" s="120" t="s">
        <v>94</v>
      </c>
      <c r="H30" s="120" t="s">
        <v>94</v>
      </c>
      <c r="I30" s="120" t="s">
        <v>94</v>
      </c>
      <c r="J30" s="126"/>
    </row>
    <row r="31" spans="1:10" s="89" customFormat="1" ht="18.75" customHeight="1">
      <c r="A31" s="102" t="s">
        <v>139</v>
      </c>
      <c r="B31" s="102" t="s">
        <v>140</v>
      </c>
      <c r="C31" s="117">
        <f t="shared" si="0"/>
        <v>185</v>
      </c>
      <c r="D31" s="117">
        <f>D32</f>
        <v>185</v>
      </c>
      <c r="E31" s="101" t="s">
        <v>94</v>
      </c>
      <c r="F31" s="101" t="s">
        <v>94</v>
      </c>
      <c r="G31" s="101" t="s">
        <v>94</v>
      </c>
      <c r="H31" s="101" t="s">
        <v>94</v>
      </c>
      <c r="I31" s="101" t="s">
        <v>94</v>
      </c>
      <c r="J31" s="112"/>
    </row>
    <row r="32" spans="1:10" s="86" customFormat="1" ht="18.75" customHeight="1">
      <c r="A32" s="118" t="s">
        <v>141</v>
      </c>
      <c r="B32" s="118" t="s">
        <v>142</v>
      </c>
      <c r="C32" s="119">
        <f t="shared" si="0"/>
        <v>185</v>
      </c>
      <c r="D32" s="120">
        <f>D33</f>
        <v>185</v>
      </c>
      <c r="E32" s="120" t="s">
        <v>94</v>
      </c>
      <c r="F32" s="120" t="s">
        <v>94</v>
      </c>
      <c r="G32" s="120" t="s">
        <v>94</v>
      </c>
      <c r="H32" s="120" t="s">
        <v>94</v>
      </c>
      <c r="I32" s="120" t="s">
        <v>94</v>
      </c>
      <c r="J32" s="126"/>
    </row>
    <row r="33" spans="1:10" s="86" customFormat="1" ht="18.75" customHeight="1">
      <c r="A33" s="118" t="s">
        <v>143</v>
      </c>
      <c r="B33" s="118" t="s">
        <v>144</v>
      </c>
      <c r="C33" s="119">
        <f t="shared" si="0"/>
        <v>185</v>
      </c>
      <c r="D33" s="120">
        <v>185</v>
      </c>
      <c r="E33" s="120" t="s">
        <v>94</v>
      </c>
      <c r="F33" s="120" t="s">
        <v>94</v>
      </c>
      <c r="G33" s="120" t="s">
        <v>94</v>
      </c>
      <c r="H33" s="120" t="s">
        <v>94</v>
      </c>
      <c r="I33" s="120" t="s">
        <v>94</v>
      </c>
      <c r="J33" s="126"/>
    </row>
    <row r="34" spans="1:10" s="89" customFormat="1" ht="18.75" customHeight="1">
      <c r="A34" s="102" t="s">
        <v>145</v>
      </c>
      <c r="B34" s="102" t="s">
        <v>146</v>
      </c>
      <c r="C34" s="117">
        <f t="shared" si="0"/>
        <v>3827.32</v>
      </c>
      <c r="D34" s="101" t="s">
        <v>94</v>
      </c>
      <c r="E34" s="101" t="s">
        <v>94</v>
      </c>
      <c r="F34" s="101" t="s">
        <v>94</v>
      </c>
      <c r="G34" s="101" t="s">
        <v>94</v>
      </c>
      <c r="H34" s="101" t="s">
        <v>94</v>
      </c>
      <c r="I34" s="117">
        <f>I35</f>
        <v>3827.32</v>
      </c>
      <c r="J34" s="112"/>
    </row>
    <row r="35" spans="1:10" s="86" customFormat="1" ht="18.75" customHeight="1">
      <c r="A35" s="118" t="s">
        <v>147</v>
      </c>
      <c r="B35" s="118" t="s">
        <v>146</v>
      </c>
      <c r="C35" s="119">
        <f t="shared" si="0"/>
        <v>3827.32</v>
      </c>
      <c r="D35" s="120" t="s">
        <v>94</v>
      </c>
      <c r="E35" s="120" t="s">
        <v>94</v>
      </c>
      <c r="F35" s="120" t="s">
        <v>94</v>
      </c>
      <c r="G35" s="120" t="s">
        <v>94</v>
      </c>
      <c r="H35" s="120" t="s">
        <v>94</v>
      </c>
      <c r="I35" s="120">
        <f>I36</f>
        <v>3827.32</v>
      </c>
      <c r="J35" s="126"/>
    </row>
    <row r="36" spans="1:10" s="86" customFormat="1" ht="18.75" customHeight="1">
      <c r="A36" s="118" t="s">
        <v>148</v>
      </c>
      <c r="B36" s="118" t="s">
        <v>149</v>
      </c>
      <c r="C36" s="119">
        <f t="shared" si="0"/>
        <v>3827.32</v>
      </c>
      <c r="D36" s="120" t="s">
        <v>94</v>
      </c>
      <c r="E36" s="120" t="s">
        <v>94</v>
      </c>
      <c r="F36" s="120" t="s">
        <v>94</v>
      </c>
      <c r="G36" s="120" t="s">
        <v>94</v>
      </c>
      <c r="H36" s="120" t="s">
        <v>94</v>
      </c>
      <c r="I36" s="120">
        <v>3827.32</v>
      </c>
      <c r="J36" s="126"/>
    </row>
    <row r="37" spans="1:9" s="86" customFormat="1" ht="18.75" customHeight="1">
      <c r="A37" s="106" t="s">
        <v>150</v>
      </c>
      <c r="B37" s="107"/>
      <c r="C37" s="107"/>
      <c r="D37" s="107"/>
      <c r="E37" s="107"/>
      <c r="F37" s="107"/>
      <c r="G37" s="107"/>
      <c r="H37" s="107"/>
      <c r="I37" s="107"/>
    </row>
    <row r="38" ht="15">
      <c r="A38" s="123"/>
    </row>
    <row r="39" ht="15">
      <c r="A39" s="123"/>
    </row>
  </sheetData>
  <sheetProtection/>
  <mergeCells count="14">
    <mergeCell ref="A1:I1"/>
    <mergeCell ref="A4:B4"/>
    <mergeCell ref="A7:B7"/>
    <mergeCell ref="A8:B8"/>
    <mergeCell ref="A37:I37"/>
    <mergeCell ref="A5:A6"/>
    <mergeCell ref="B5:B6"/>
    <mergeCell ref="C4:C6"/>
    <mergeCell ref="D4:D6"/>
    <mergeCell ref="E4:E6"/>
    <mergeCell ref="F4:F6"/>
    <mergeCell ref="G4:G6"/>
    <mergeCell ref="H4:H6"/>
    <mergeCell ref="I4:I6"/>
  </mergeCell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I47"/>
  <sheetViews>
    <sheetView workbookViewId="0" topLeftCell="A1">
      <pane xSplit="2" ySplit="8" topLeftCell="C33" activePane="bottomRight" state="frozen"/>
      <selection pane="bottomRight" activeCell="D9" sqref="D9:D11"/>
    </sheetView>
  </sheetViews>
  <sheetFormatPr defaultColWidth="9.00390625" defaultRowHeight="14.25"/>
  <cols>
    <col min="1" max="1" width="9.50390625" style="91" customWidth="1"/>
    <col min="2" max="2" width="32.375" style="91" customWidth="1"/>
    <col min="3" max="3" width="14.375" style="91" customWidth="1"/>
    <col min="4" max="8" width="14.625" style="91" customWidth="1"/>
    <col min="9" max="9" width="9.00390625" style="91" customWidth="1"/>
    <col min="10" max="10" width="12.625" style="91" customWidth="1"/>
    <col min="11" max="16384" width="9.00390625" style="91" customWidth="1"/>
  </cols>
  <sheetData>
    <row r="1" spans="1:8" s="85" customFormat="1" ht="25.5" customHeight="1">
      <c r="A1" s="92" t="s">
        <v>151</v>
      </c>
      <c r="B1" s="92"/>
      <c r="C1" s="92"/>
      <c r="D1" s="92"/>
      <c r="E1" s="92"/>
      <c r="F1" s="92"/>
      <c r="G1" s="92"/>
      <c r="H1" s="92"/>
    </row>
    <row r="2" spans="1:8" s="86" customFormat="1" ht="21" customHeight="1">
      <c r="A2" s="93"/>
      <c r="B2" s="93"/>
      <c r="C2" s="93"/>
      <c r="D2" s="93"/>
      <c r="E2" s="93"/>
      <c r="F2" s="93"/>
      <c r="G2" s="93"/>
      <c r="H2" s="7" t="s">
        <v>152</v>
      </c>
    </row>
    <row r="3" spans="1:8" s="86" customFormat="1" ht="21" customHeight="1">
      <c r="A3" s="9" t="str">
        <f>'g01收入支出决算总表'!A3</f>
        <v>单位名称：岳阳县自然资源局</v>
      </c>
      <c r="B3" s="93"/>
      <c r="C3" s="93"/>
      <c r="D3" s="93"/>
      <c r="E3" s="94"/>
      <c r="F3" s="93"/>
      <c r="G3" s="93"/>
      <c r="H3" s="7" t="s">
        <v>3</v>
      </c>
    </row>
    <row r="4" spans="1:9" s="87" customFormat="1" ht="21" customHeight="1">
      <c r="A4" s="136" t="s">
        <v>6</v>
      </c>
      <c r="B4" s="96"/>
      <c r="C4" s="136" t="s">
        <v>72</v>
      </c>
      <c r="D4" s="136" t="s">
        <v>153</v>
      </c>
      <c r="E4" s="136" t="s">
        <v>154</v>
      </c>
      <c r="F4" s="136" t="s">
        <v>155</v>
      </c>
      <c r="G4" s="95" t="s">
        <v>156</v>
      </c>
      <c r="H4" s="136" t="s">
        <v>157</v>
      </c>
      <c r="I4" s="110"/>
    </row>
    <row r="5" spans="1:9" s="87" customFormat="1" ht="21" customHeight="1">
      <c r="A5" s="95" t="s">
        <v>90</v>
      </c>
      <c r="B5" s="136" t="s">
        <v>91</v>
      </c>
      <c r="C5" s="96"/>
      <c r="D5" s="96"/>
      <c r="E5" s="95"/>
      <c r="F5" s="95"/>
      <c r="G5" s="95"/>
      <c r="H5" s="95"/>
      <c r="I5" s="110"/>
    </row>
    <row r="6" spans="1:9" s="87" customFormat="1" ht="21" customHeight="1">
      <c r="A6" s="96"/>
      <c r="B6" s="96"/>
      <c r="C6" s="96"/>
      <c r="D6" s="96"/>
      <c r="E6" s="95"/>
      <c r="F6" s="95"/>
      <c r="G6" s="95"/>
      <c r="H6" s="95"/>
      <c r="I6" s="110"/>
    </row>
    <row r="7" spans="1:9" s="88" customFormat="1" ht="21.75" customHeight="1">
      <c r="A7" s="138" t="s">
        <v>92</v>
      </c>
      <c r="B7" s="98"/>
      <c r="C7" s="138" t="s">
        <v>10</v>
      </c>
      <c r="D7" s="138" t="s">
        <v>11</v>
      </c>
      <c r="E7" s="138" t="s">
        <v>17</v>
      </c>
      <c r="F7" s="97" t="s">
        <v>20</v>
      </c>
      <c r="G7" s="97" t="s">
        <v>23</v>
      </c>
      <c r="H7" s="97" t="s">
        <v>26</v>
      </c>
      <c r="I7" s="111"/>
    </row>
    <row r="8" spans="1:9" s="89" customFormat="1" ht="21.75" customHeight="1">
      <c r="A8" s="139" t="s">
        <v>93</v>
      </c>
      <c r="B8" s="100"/>
      <c r="C8" s="57">
        <f>SUM(D8:H8)</f>
        <v>18999.52</v>
      </c>
      <c r="D8" s="57">
        <f>D9+D12+D17+D31+D41</f>
        <v>8166.990000000001</v>
      </c>
      <c r="E8" s="57">
        <f>E17+E26+E31+E38+E41</f>
        <v>10832.529999999999</v>
      </c>
      <c r="F8" s="101" t="s">
        <v>94</v>
      </c>
      <c r="G8" s="101" t="s">
        <v>94</v>
      </c>
      <c r="H8" s="101" t="s">
        <v>94</v>
      </c>
      <c r="I8" s="112"/>
    </row>
    <row r="9" spans="1:9" s="89" customFormat="1" ht="21.75" customHeight="1">
      <c r="A9" s="102" t="s">
        <v>95</v>
      </c>
      <c r="B9" s="102" t="s">
        <v>96</v>
      </c>
      <c r="C9" s="57">
        <f aca="true" t="shared" si="0" ref="C9:C44">SUM(D9:H9)</f>
        <v>0.2</v>
      </c>
      <c r="D9" s="57">
        <f>D10</f>
        <v>0.2</v>
      </c>
      <c r="E9" s="101" t="s">
        <v>94</v>
      </c>
      <c r="F9" s="101" t="s">
        <v>94</v>
      </c>
      <c r="G9" s="101" t="s">
        <v>94</v>
      </c>
      <c r="H9" s="101" t="s">
        <v>94</v>
      </c>
      <c r="I9" s="112"/>
    </row>
    <row r="10" spans="1:9" s="90" customFormat="1" ht="21.75" customHeight="1">
      <c r="A10" s="103" t="s">
        <v>97</v>
      </c>
      <c r="B10" s="103" t="s">
        <v>98</v>
      </c>
      <c r="C10" s="58">
        <f t="shared" si="0"/>
        <v>0.2</v>
      </c>
      <c r="D10" s="58">
        <f>D11</f>
        <v>0.2</v>
      </c>
      <c r="E10" s="104" t="s">
        <v>94</v>
      </c>
      <c r="F10" s="104" t="s">
        <v>94</v>
      </c>
      <c r="G10" s="104" t="s">
        <v>94</v>
      </c>
      <c r="H10" s="104" t="s">
        <v>94</v>
      </c>
      <c r="I10" s="113"/>
    </row>
    <row r="11" spans="1:9" s="90" customFormat="1" ht="21.75" customHeight="1">
      <c r="A11" s="103" t="s">
        <v>99</v>
      </c>
      <c r="B11" s="103" t="s">
        <v>100</v>
      </c>
      <c r="C11" s="58">
        <f t="shared" si="0"/>
        <v>0.2</v>
      </c>
      <c r="D11" s="58">
        <v>0.2</v>
      </c>
      <c r="E11" s="104" t="s">
        <v>94</v>
      </c>
      <c r="F11" s="104" t="s">
        <v>94</v>
      </c>
      <c r="G11" s="104" t="s">
        <v>94</v>
      </c>
      <c r="H11" s="104" t="s">
        <v>94</v>
      </c>
      <c r="I11" s="113"/>
    </row>
    <row r="12" spans="1:9" s="89" customFormat="1" ht="21.75" customHeight="1">
      <c r="A12" s="102" t="s">
        <v>101</v>
      </c>
      <c r="B12" s="102" t="s">
        <v>102</v>
      </c>
      <c r="C12" s="57">
        <f t="shared" si="0"/>
        <v>51.84</v>
      </c>
      <c r="D12" s="57">
        <f>D13+D15</f>
        <v>51.84</v>
      </c>
      <c r="E12" s="101" t="s">
        <v>94</v>
      </c>
      <c r="F12" s="101" t="s">
        <v>94</v>
      </c>
      <c r="G12" s="101" t="s">
        <v>94</v>
      </c>
      <c r="H12" s="101" t="s">
        <v>94</v>
      </c>
      <c r="I12" s="112"/>
    </row>
    <row r="13" spans="1:9" s="90" customFormat="1" ht="21.75" customHeight="1">
      <c r="A13" s="103" t="s">
        <v>103</v>
      </c>
      <c r="B13" s="103" t="s">
        <v>104</v>
      </c>
      <c r="C13" s="58">
        <f t="shared" si="0"/>
        <v>43.84</v>
      </c>
      <c r="D13" s="58">
        <f>D14</f>
        <v>43.84</v>
      </c>
      <c r="E13" s="104" t="s">
        <v>94</v>
      </c>
      <c r="F13" s="104" t="s">
        <v>94</v>
      </c>
      <c r="G13" s="104" t="s">
        <v>94</v>
      </c>
      <c r="H13" s="104" t="s">
        <v>94</v>
      </c>
      <c r="I13" s="113"/>
    </row>
    <row r="14" spans="1:9" s="90" customFormat="1" ht="21.75" customHeight="1">
      <c r="A14" s="103" t="s">
        <v>105</v>
      </c>
      <c r="B14" s="103" t="s">
        <v>106</v>
      </c>
      <c r="C14" s="58">
        <f t="shared" si="0"/>
        <v>43.84</v>
      </c>
      <c r="D14" s="58">
        <v>43.84</v>
      </c>
      <c r="E14" s="104" t="s">
        <v>94</v>
      </c>
      <c r="F14" s="104" t="s">
        <v>94</v>
      </c>
      <c r="G14" s="104" t="s">
        <v>94</v>
      </c>
      <c r="H14" s="104" t="s">
        <v>94</v>
      </c>
      <c r="I14" s="113"/>
    </row>
    <row r="15" spans="1:9" s="90" customFormat="1" ht="21.75" customHeight="1">
      <c r="A15" s="103" t="s">
        <v>107</v>
      </c>
      <c r="B15" s="103" t="s">
        <v>108</v>
      </c>
      <c r="C15" s="58">
        <f t="shared" si="0"/>
        <v>8</v>
      </c>
      <c r="D15" s="58">
        <f>D16</f>
        <v>8</v>
      </c>
      <c r="E15" s="104" t="s">
        <v>94</v>
      </c>
      <c r="F15" s="104" t="s">
        <v>94</v>
      </c>
      <c r="G15" s="104" t="s">
        <v>94</v>
      </c>
      <c r="H15" s="104" t="s">
        <v>94</v>
      </c>
      <c r="I15" s="113"/>
    </row>
    <row r="16" spans="1:9" s="90" customFormat="1" ht="21.75" customHeight="1">
      <c r="A16" s="103" t="s">
        <v>109</v>
      </c>
      <c r="B16" s="103" t="s">
        <v>110</v>
      </c>
      <c r="C16" s="58">
        <f t="shared" si="0"/>
        <v>8</v>
      </c>
      <c r="D16" s="58">
        <v>8</v>
      </c>
      <c r="E16" s="104" t="s">
        <v>94</v>
      </c>
      <c r="F16" s="104" t="s">
        <v>94</v>
      </c>
      <c r="G16" s="104" t="s">
        <v>94</v>
      </c>
      <c r="H16" s="104" t="s">
        <v>94</v>
      </c>
      <c r="I16" s="113"/>
    </row>
    <row r="17" spans="1:9" s="89" customFormat="1" ht="21.75" customHeight="1">
      <c r="A17" s="102" t="s">
        <v>111</v>
      </c>
      <c r="B17" s="102" t="s">
        <v>112</v>
      </c>
      <c r="C17" s="57">
        <f t="shared" si="0"/>
        <v>9418.47</v>
      </c>
      <c r="D17" s="57">
        <f>D18</f>
        <v>10</v>
      </c>
      <c r="E17" s="57">
        <f>E20+E24</f>
        <v>9408.47</v>
      </c>
      <c r="F17" s="101" t="s">
        <v>94</v>
      </c>
      <c r="G17" s="101" t="s">
        <v>94</v>
      </c>
      <c r="H17" s="101" t="s">
        <v>94</v>
      </c>
      <c r="I17" s="112"/>
    </row>
    <row r="18" spans="1:9" s="90" customFormat="1" ht="21.75" customHeight="1">
      <c r="A18" s="103" t="s">
        <v>113</v>
      </c>
      <c r="B18" s="103" t="s">
        <v>114</v>
      </c>
      <c r="C18" s="58">
        <f t="shared" si="0"/>
        <v>10</v>
      </c>
      <c r="D18" s="58">
        <f>D19</f>
        <v>10</v>
      </c>
      <c r="E18" s="58">
        <f>E19</f>
      </c>
      <c r="F18" s="58">
        <f>F19</f>
      </c>
      <c r="G18" s="58">
        <f>G19</f>
      </c>
      <c r="H18" s="58">
        <f>H19</f>
      </c>
      <c r="I18" s="113"/>
    </row>
    <row r="19" spans="1:9" s="90" customFormat="1" ht="21.75" customHeight="1">
      <c r="A19" s="103" t="s">
        <v>115</v>
      </c>
      <c r="B19" s="103" t="s">
        <v>116</v>
      </c>
      <c r="C19" s="58">
        <f t="shared" si="0"/>
        <v>10</v>
      </c>
      <c r="D19" s="58">
        <v>10</v>
      </c>
      <c r="E19" s="104" t="s">
        <v>94</v>
      </c>
      <c r="F19" s="104" t="s">
        <v>94</v>
      </c>
      <c r="G19" s="104" t="s">
        <v>94</v>
      </c>
      <c r="H19" s="104" t="s">
        <v>94</v>
      </c>
      <c r="I19" s="113"/>
    </row>
    <row r="20" spans="1:9" s="90" customFormat="1" ht="21.75" customHeight="1">
      <c r="A20" s="103" t="s">
        <v>117</v>
      </c>
      <c r="B20" s="103" t="s">
        <v>118</v>
      </c>
      <c r="C20" s="58">
        <f t="shared" si="0"/>
        <v>9402.48</v>
      </c>
      <c r="D20" s="104" t="s">
        <v>94</v>
      </c>
      <c r="E20" s="58">
        <f>SUM(E21:E23)</f>
        <v>9402.48</v>
      </c>
      <c r="F20" s="104" t="s">
        <v>94</v>
      </c>
      <c r="G20" s="104" t="s">
        <v>94</v>
      </c>
      <c r="H20" s="104" t="s">
        <v>94</v>
      </c>
      <c r="I20" s="113"/>
    </row>
    <row r="21" spans="1:9" s="90" customFormat="1" ht="21.75" customHeight="1">
      <c r="A21" s="103" t="s">
        <v>119</v>
      </c>
      <c r="B21" s="103" t="s">
        <v>120</v>
      </c>
      <c r="C21" s="58">
        <f t="shared" si="0"/>
        <v>1934.69</v>
      </c>
      <c r="D21" s="104" t="s">
        <v>94</v>
      </c>
      <c r="E21" s="58">
        <v>1934.69</v>
      </c>
      <c r="F21" s="104" t="s">
        <v>94</v>
      </c>
      <c r="G21" s="104" t="s">
        <v>94</v>
      </c>
      <c r="H21" s="104" t="s">
        <v>94</v>
      </c>
      <c r="I21" s="113"/>
    </row>
    <row r="22" spans="1:9" s="90" customFormat="1" ht="21.75" customHeight="1">
      <c r="A22" s="103" t="s">
        <v>121</v>
      </c>
      <c r="B22" s="103" t="s">
        <v>122</v>
      </c>
      <c r="C22" s="58">
        <f t="shared" si="0"/>
        <v>7447.79</v>
      </c>
      <c r="D22" s="104" t="s">
        <v>94</v>
      </c>
      <c r="E22" s="58">
        <v>7447.79</v>
      </c>
      <c r="F22" s="104" t="s">
        <v>94</v>
      </c>
      <c r="G22" s="104" t="s">
        <v>94</v>
      </c>
      <c r="H22" s="104" t="s">
        <v>94</v>
      </c>
      <c r="I22" s="113"/>
    </row>
    <row r="23" spans="1:9" s="90" customFormat="1" ht="21.75" customHeight="1">
      <c r="A23" s="103" t="s">
        <v>123</v>
      </c>
      <c r="B23" s="103" t="s">
        <v>124</v>
      </c>
      <c r="C23" s="58">
        <f t="shared" si="0"/>
        <v>20</v>
      </c>
      <c r="D23" s="104" t="s">
        <v>94</v>
      </c>
      <c r="E23" s="58">
        <v>20</v>
      </c>
      <c r="F23" s="104" t="s">
        <v>94</v>
      </c>
      <c r="G23" s="104" t="s">
        <v>94</v>
      </c>
      <c r="H23" s="104" t="s">
        <v>94</v>
      </c>
      <c r="I23" s="113"/>
    </row>
    <row r="24" spans="1:9" s="90" customFormat="1" ht="21.75" customHeight="1">
      <c r="A24" s="103" t="s">
        <v>158</v>
      </c>
      <c r="B24" s="103" t="s">
        <v>159</v>
      </c>
      <c r="C24" s="58">
        <f t="shared" si="0"/>
        <v>5.99</v>
      </c>
      <c r="D24" s="104" t="s">
        <v>94</v>
      </c>
      <c r="E24" s="58">
        <f>E25</f>
        <v>5.99</v>
      </c>
      <c r="F24" s="104" t="s">
        <v>94</v>
      </c>
      <c r="G24" s="104" t="s">
        <v>94</v>
      </c>
      <c r="H24" s="104" t="s">
        <v>94</v>
      </c>
      <c r="I24" s="113"/>
    </row>
    <row r="25" spans="1:9" s="90" customFormat="1" ht="21.75" customHeight="1">
      <c r="A25" s="103" t="s">
        <v>160</v>
      </c>
      <c r="B25" s="103" t="s">
        <v>161</v>
      </c>
      <c r="C25" s="58">
        <f t="shared" si="0"/>
        <v>5.99</v>
      </c>
      <c r="D25" s="104" t="s">
        <v>94</v>
      </c>
      <c r="E25" s="58">
        <v>5.99</v>
      </c>
      <c r="F25" s="104" t="s">
        <v>94</v>
      </c>
      <c r="G25" s="104" t="s">
        <v>94</v>
      </c>
      <c r="H25" s="104" t="s">
        <v>94</v>
      </c>
      <c r="I25" s="113"/>
    </row>
    <row r="26" spans="1:9" s="89" customFormat="1" ht="21.75" customHeight="1">
      <c r="A26" s="102" t="s">
        <v>162</v>
      </c>
      <c r="B26" s="102" t="s">
        <v>163</v>
      </c>
      <c r="C26" s="57">
        <f t="shared" si="0"/>
        <v>101.48</v>
      </c>
      <c r="D26" s="101" t="s">
        <v>94</v>
      </c>
      <c r="E26" s="57">
        <f>E27+E29</f>
        <v>101.48</v>
      </c>
      <c r="F26" s="101" t="s">
        <v>94</v>
      </c>
      <c r="G26" s="101" t="s">
        <v>94</v>
      </c>
      <c r="H26" s="101" t="s">
        <v>94</v>
      </c>
      <c r="I26" s="112"/>
    </row>
    <row r="27" spans="1:9" s="90" customFormat="1" ht="21.75" customHeight="1">
      <c r="A27" s="103" t="s">
        <v>164</v>
      </c>
      <c r="B27" s="103" t="s">
        <v>165</v>
      </c>
      <c r="C27" s="58">
        <f t="shared" si="0"/>
        <v>55.88</v>
      </c>
      <c r="D27" s="104" t="s">
        <v>94</v>
      </c>
      <c r="E27" s="58">
        <f>E28</f>
        <v>55.88</v>
      </c>
      <c r="F27" s="104" t="s">
        <v>94</v>
      </c>
      <c r="G27" s="104" t="s">
        <v>94</v>
      </c>
      <c r="H27" s="104" t="s">
        <v>94</v>
      </c>
      <c r="I27" s="113"/>
    </row>
    <row r="28" spans="1:9" s="90" customFormat="1" ht="21.75" customHeight="1">
      <c r="A28" s="103" t="s">
        <v>166</v>
      </c>
      <c r="B28" s="103" t="s">
        <v>167</v>
      </c>
      <c r="C28" s="58">
        <f t="shared" si="0"/>
        <v>55.88</v>
      </c>
      <c r="D28" s="104" t="s">
        <v>94</v>
      </c>
      <c r="E28" s="58">
        <v>55.88</v>
      </c>
      <c r="F28" s="104" t="s">
        <v>94</v>
      </c>
      <c r="G28" s="104" t="s">
        <v>94</v>
      </c>
      <c r="H28" s="104" t="s">
        <v>94</v>
      </c>
      <c r="I28" s="113"/>
    </row>
    <row r="29" spans="1:9" s="90" customFormat="1" ht="21.75" customHeight="1">
      <c r="A29" s="103" t="s">
        <v>168</v>
      </c>
      <c r="B29" s="103" t="s">
        <v>169</v>
      </c>
      <c r="C29" s="58">
        <f t="shared" si="0"/>
        <v>45.6</v>
      </c>
      <c r="D29" s="104" t="s">
        <v>94</v>
      </c>
      <c r="E29" s="58">
        <f>E30</f>
        <v>45.6</v>
      </c>
      <c r="F29" s="104" t="s">
        <v>94</v>
      </c>
      <c r="G29" s="104" t="s">
        <v>94</v>
      </c>
      <c r="H29" s="104" t="s">
        <v>94</v>
      </c>
      <c r="I29" s="113"/>
    </row>
    <row r="30" spans="1:9" s="90" customFormat="1" ht="21.75" customHeight="1">
      <c r="A30" s="103" t="s">
        <v>170</v>
      </c>
      <c r="B30" s="103" t="s">
        <v>171</v>
      </c>
      <c r="C30" s="58">
        <f t="shared" si="0"/>
        <v>45.6</v>
      </c>
      <c r="D30" s="104" t="s">
        <v>94</v>
      </c>
      <c r="E30" s="58">
        <v>45.6</v>
      </c>
      <c r="F30" s="104" t="s">
        <v>94</v>
      </c>
      <c r="G30" s="104" t="s">
        <v>94</v>
      </c>
      <c r="H30" s="104" t="s">
        <v>94</v>
      </c>
      <c r="I30" s="113"/>
    </row>
    <row r="31" spans="1:9" s="89" customFormat="1" ht="21.75" customHeight="1">
      <c r="A31" s="102" t="s">
        <v>125</v>
      </c>
      <c r="B31" s="102" t="s">
        <v>126</v>
      </c>
      <c r="C31" s="57">
        <f t="shared" si="0"/>
        <v>5051.97</v>
      </c>
      <c r="D31" s="57">
        <f>D32</f>
        <v>4584.150000000001</v>
      </c>
      <c r="E31" s="57">
        <f>E32</f>
        <v>467.81999999999994</v>
      </c>
      <c r="F31" s="101" t="s">
        <v>94</v>
      </c>
      <c r="G31" s="101" t="s">
        <v>94</v>
      </c>
      <c r="H31" s="101" t="s">
        <v>94</v>
      </c>
      <c r="I31" s="112"/>
    </row>
    <row r="32" spans="1:9" s="90" customFormat="1" ht="21.75" customHeight="1">
      <c r="A32" s="103" t="s">
        <v>127</v>
      </c>
      <c r="B32" s="103" t="s">
        <v>128</v>
      </c>
      <c r="C32" s="58">
        <f t="shared" si="0"/>
        <v>5051.97</v>
      </c>
      <c r="D32" s="58">
        <f>SUM(D33:D37)</f>
        <v>4584.150000000001</v>
      </c>
      <c r="E32" s="58">
        <f>SUM(E33:E37)</f>
        <v>467.81999999999994</v>
      </c>
      <c r="F32" s="104" t="s">
        <v>94</v>
      </c>
      <c r="G32" s="104" t="s">
        <v>94</v>
      </c>
      <c r="H32" s="104" t="s">
        <v>94</v>
      </c>
      <c r="I32" s="113"/>
    </row>
    <row r="33" spans="1:9" s="90" customFormat="1" ht="21.75" customHeight="1">
      <c r="A33" s="103" t="s">
        <v>129</v>
      </c>
      <c r="B33" s="103" t="s">
        <v>130</v>
      </c>
      <c r="C33" s="58">
        <f t="shared" si="0"/>
        <v>2476.07</v>
      </c>
      <c r="D33" s="58">
        <v>2278.07</v>
      </c>
      <c r="E33" s="58">
        <v>198</v>
      </c>
      <c r="F33" s="104" t="s">
        <v>94</v>
      </c>
      <c r="G33" s="104" t="s">
        <v>94</v>
      </c>
      <c r="H33" s="104" t="s">
        <v>94</v>
      </c>
      <c r="I33" s="113"/>
    </row>
    <row r="34" spans="1:9" s="90" customFormat="1" ht="21.75" customHeight="1">
      <c r="A34" s="105" t="s">
        <v>131</v>
      </c>
      <c r="B34" s="105" t="s">
        <v>132</v>
      </c>
      <c r="C34" s="58">
        <f t="shared" si="0"/>
        <v>656.54</v>
      </c>
      <c r="D34" s="58">
        <v>656.06</v>
      </c>
      <c r="E34" s="58">
        <v>0.48</v>
      </c>
      <c r="F34" s="58" t="s">
        <v>94</v>
      </c>
      <c r="G34" s="58" t="s">
        <v>94</v>
      </c>
      <c r="H34" s="58" t="s">
        <v>94</v>
      </c>
      <c r="I34" s="113"/>
    </row>
    <row r="35" spans="1:9" s="90" customFormat="1" ht="21.75" customHeight="1">
      <c r="A35" s="105" t="s">
        <v>133</v>
      </c>
      <c r="B35" s="105" t="s">
        <v>134</v>
      </c>
      <c r="C35" s="58">
        <f t="shared" si="0"/>
        <v>114.57</v>
      </c>
      <c r="D35" s="58">
        <v>114.57</v>
      </c>
      <c r="E35" s="58" t="s">
        <v>94</v>
      </c>
      <c r="F35" s="58" t="s">
        <v>94</v>
      </c>
      <c r="G35" s="58" t="s">
        <v>94</v>
      </c>
      <c r="H35" s="58" t="s">
        <v>94</v>
      </c>
      <c r="I35" s="113"/>
    </row>
    <row r="36" spans="1:9" s="90" customFormat="1" ht="21.75" customHeight="1">
      <c r="A36" s="105" t="s">
        <v>135</v>
      </c>
      <c r="B36" s="105" t="s">
        <v>136</v>
      </c>
      <c r="C36" s="58">
        <f t="shared" si="0"/>
        <v>1530.58</v>
      </c>
      <c r="D36" s="58">
        <v>1530.58</v>
      </c>
      <c r="E36" s="58" t="s">
        <v>94</v>
      </c>
      <c r="F36" s="58" t="s">
        <v>94</v>
      </c>
      <c r="G36" s="58" t="s">
        <v>94</v>
      </c>
      <c r="H36" s="58" t="s">
        <v>94</v>
      </c>
      <c r="I36" s="113"/>
    </row>
    <row r="37" spans="1:9" s="90" customFormat="1" ht="21.75" customHeight="1">
      <c r="A37" s="105" t="s">
        <v>137</v>
      </c>
      <c r="B37" s="105" t="s">
        <v>138</v>
      </c>
      <c r="C37" s="58">
        <f t="shared" si="0"/>
        <v>274.21</v>
      </c>
      <c r="D37" s="58">
        <v>4.87</v>
      </c>
      <c r="E37" s="58">
        <v>269.34</v>
      </c>
      <c r="F37" s="58" t="s">
        <v>94</v>
      </c>
      <c r="G37" s="58" t="s">
        <v>94</v>
      </c>
      <c r="H37" s="58" t="s">
        <v>94</v>
      </c>
      <c r="I37" s="113"/>
    </row>
    <row r="38" spans="1:9" s="89" customFormat="1" ht="21.75" customHeight="1">
      <c r="A38" s="102" t="s">
        <v>139</v>
      </c>
      <c r="B38" s="102" t="s">
        <v>140</v>
      </c>
      <c r="C38" s="57">
        <f t="shared" si="0"/>
        <v>848.77</v>
      </c>
      <c r="D38" s="101" t="s">
        <v>94</v>
      </c>
      <c r="E38" s="57">
        <f>E39</f>
        <v>848.77</v>
      </c>
      <c r="F38" s="101" t="s">
        <v>94</v>
      </c>
      <c r="G38" s="101" t="s">
        <v>94</v>
      </c>
      <c r="H38" s="101" t="s">
        <v>94</v>
      </c>
      <c r="I38" s="112"/>
    </row>
    <row r="39" spans="1:9" s="90" customFormat="1" ht="21.75" customHeight="1">
      <c r="A39" s="105" t="s">
        <v>141</v>
      </c>
      <c r="B39" s="105" t="s">
        <v>142</v>
      </c>
      <c r="C39" s="58">
        <f t="shared" si="0"/>
        <v>848.77</v>
      </c>
      <c r="D39" s="58" t="s">
        <v>94</v>
      </c>
      <c r="E39" s="58">
        <f>E40</f>
        <v>848.77</v>
      </c>
      <c r="F39" s="58" t="s">
        <v>94</v>
      </c>
      <c r="G39" s="58" t="s">
        <v>94</v>
      </c>
      <c r="H39" s="58" t="s">
        <v>94</v>
      </c>
      <c r="I39" s="113"/>
    </row>
    <row r="40" spans="1:9" s="90" customFormat="1" ht="21.75" customHeight="1">
      <c r="A40" s="105" t="s">
        <v>143</v>
      </c>
      <c r="B40" s="105" t="s">
        <v>144</v>
      </c>
      <c r="C40" s="58">
        <f t="shared" si="0"/>
        <v>848.77</v>
      </c>
      <c r="D40" s="58" t="s">
        <v>94</v>
      </c>
      <c r="E40" s="58">
        <v>848.77</v>
      </c>
      <c r="F40" s="58" t="s">
        <v>94</v>
      </c>
      <c r="G40" s="58" t="s">
        <v>94</v>
      </c>
      <c r="H40" s="58" t="s">
        <v>94</v>
      </c>
      <c r="I40" s="113"/>
    </row>
    <row r="41" spans="1:9" s="89" customFormat="1" ht="21.75" customHeight="1">
      <c r="A41" s="102" t="s">
        <v>145</v>
      </c>
      <c r="B41" s="102" t="s">
        <v>146</v>
      </c>
      <c r="C41" s="57">
        <f t="shared" si="0"/>
        <v>3526.79</v>
      </c>
      <c r="D41" s="57">
        <f>D42</f>
        <v>3520.8</v>
      </c>
      <c r="E41" s="57">
        <f>E42</f>
        <v>5.99</v>
      </c>
      <c r="F41" s="101" t="s">
        <v>94</v>
      </c>
      <c r="G41" s="101" t="s">
        <v>94</v>
      </c>
      <c r="H41" s="101" t="s">
        <v>94</v>
      </c>
      <c r="I41" s="112"/>
    </row>
    <row r="42" spans="1:9" s="90" customFormat="1" ht="21.75" customHeight="1">
      <c r="A42" s="105" t="s">
        <v>147</v>
      </c>
      <c r="B42" s="105" t="s">
        <v>146</v>
      </c>
      <c r="C42" s="58">
        <f t="shared" si="0"/>
        <v>3526.79</v>
      </c>
      <c r="D42" s="58">
        <f>D43</f>
        <v>3520.8</v>
      </c>
      <c r="E42" s="58">
        <f>E43</f>
        <v>5.99</v>
      </c>
      <c r="F42" s="58" t="s">
        <v>94</v>
      </c>
      <c r="G42" s="58" t="s">
        <v>94</v>
      </c>
      <c r="H42" s="58" t="s">
        <v>94</v>
      </c>
      <c r="I42" s="113"/>
    </row>
    <row r="43" spans="1:9" s="90" customFormat="1" ht="21.75" customHeight="1">
      <c r="A43" s="105" t="s">
        <v>148</v>
      </c>
      <c r="B43" s="105" t="s">
        <v>149</v>
      </c>
      <c r="C43" s="58">
        <f t="shared" si="0"/>
        <v>3526.79</v>
      </c>
      <c r="D43" s="58">
        <v>3520.8</v>
      </c>
      <c r="E43" s="58">
        <v>5.99</v>
      </c>
      <c r="F43" s="58" t="s">
        <v>94</v>
      </c>
      <c r="G43" s="58" t="s">
        <v>94</v>
      </c>
      <c r="H43" s="58" t="s">
        <v>94</v>
      </c>
      <c r="I43" s="113"/>
    </row>
    <row r="44" spans="1:8" s="86" customFormat="1" ht="30" customHeight="1">
      <c r="A44" s="106" t="s">
        <v>172</v>
      </c>
      <c r="B44" s="107"/>
      <c r="C44" s="107"/>
      <c r="D44" s="107"/>
      <c r="E44" s="107"/>
      <c r="F44" s="107"/>
      <c r="G44" s="107"/>
      <c r="H44" s="107"/>
    </row>
    <row r="45" ht="15">
      <c r="A45" s="108"/>
    </row>
    <row r="46" ht="15">
      <c r="A46" s="109"/>
    </row>
    <row r="47" ht="15">
      <c r="A47" s="109"/>
    </row>
  </sheetData>
  <sheetProtection/>
  <mergeCells count="13">
    <mergeCell ref="A1:H1"/>
    <mergeCell ref="A4:B4"/>
    <mergeCell ref="A7:B7"/>
    <mergeCell ref="A8:B8"/>
    <mergeCell ref="A44:H44"/>
    <mergeCell ref="A5:A6"/>
    <mergeCell ref="B5:B6"/>
    <mergeCell ref="C4:C6"/>
    <mergeCell ref="D4:D6"/>
    <mergeCell ref="E4:E6"/>
    <mergeCell ref="F4:F6"/>
    <mergeCell ref="G4:G6"/>
    <mergeCell ref="H4:H6"/>
  </mergeCell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&amp;P 页，共 &amp;N 页</oddFooter>
  </headerFooter>
  <ignoredErrors>
    <ignoredError sqref="C7:H7" numberStoredAsText="1"/>
  </ignoredErrors>
</worksheet>
</file>

<file path=xl/worksheets/sheet4.xml><?xml version="1.0" encoding="utf-8"?>
<worksheet xmlns="http://schemas.openxmlformats.org/spreadsheetml/2006/main" xmlns:r="http://schemas.openxmlformats.org/officeDocument/2006/relationships">
  <dimension ref="A1:K39"/>
  <sheetViews>
    <sheetView zoomScale="110" zoomScaleNormal="110" zoomScaleSheetLayoutView="100" workbookViewId="0" topLeftCell="C1">
      <selection activeCell="F28" sqref="F28"/>
    </sheetView>
  </sheetViews>
  <sheetFormatPr defaultColWidth="9.00390625" defaultRowHeight="14.25"/>
  <cols>
    <col min="1" max="1" width="26.875" style="64" customWidth="1"/>
    <col min="2" max="2" width="5.125" style="64" customWidth="1"/>
    <col min="3" max="3" width="13.00390625" style="64" customWidth="1"/>
    <col min="4" max="4" width="24.00390625" style="64" customWidth="1"/>
    <col min="5" max="5" width="5.25390625" style="64" customWidth="1"/>
    <col min="6" max="7" width="13.875" style="64" customWidth="1"/>
    <col min="8" max="8" width="12.375" style="64" customWidth="1"/>
    <col min="9" max="9" width="13.625" style="64" customWidth="1"/>
    <col min="10" max="11" width="9.00390625" style="65" customWidth="1"/>
    <col min="12" max="16384" width="9.00390625" style="64" customWidth="1"/>
  </cols>
  <sheetData>
    <row r="1" spans="1:11" s="59" customFormat="1" ht="30" customHeight="1">
      <c r="A1" s="66" t="s">
        <v>173</v>
      </c>
      <c r="B1" s="66"/>
      <c r="C1" s="66"/>
      <c r="D1" s="66"/>
      <c r="E1" s="66"/>
      <c r="F1" s="66"/>
      <c r="G1" s="66"/>
      <c r="H1" s="66"/>
      <c r="I1" s="66"/>
      <c r="J1" s="80"/>
      <c r="K1" s="80"/>
    </row>
    <row r="2" spans="1:11" s="60" customFormat="1" ht="21" customHeight="1">
      <c r="A2" s="67"/>
      <c r="B2" s="67"/>
      <c r="C2" s="67"/>
      <c r="D2" s="67"/>
      <c r="E2" s="67"/>
      <c r="F2" s="67"/>
      <c r="G2" s="67"/>
      <c r="H2" s="67"/>
      <c r="I2" s="7" t="s">
        <v>174</v>
      </c>
      <c r="J2" s="81"/>
      <c r="K2" s="81"/>
    </row>
    <row r="3" spans="1:11" s="60" customFormat="1" ht="21" customHeight="1">
      <c r="A3" s="9" t="str">
        <f>'g01收入支出决算总表'!A3</f>
        <v>单位名称：岳阳县自然资源局</v>
      </c>
      <c r="B3" s="67"/>
      <c r="C3" s="67"/>
      <c r="D3" s="67"/>
      <c r="E3" s="67"/>
      <c r="F3" s="67"/>
      <c r="G3" s="67"/>
      <c r="H3" s="67"/>
      <c r="I3" s="7" t="s">
        <v>3</v>
      </c>
      <c r="J3" s="81"/>
      <c r="K3" s="81"/>
    </row>
    <row r="4" spans="1:11" s="61" customFormat="1" ht="21" customHeight="1">
      <c r="A4" s="131" t="s">
        <v>4</v>
      </c>
      <c r="B4" s="68"/>
      <c r="C4" s="68"/>
      <c r="D4" s="131" t="s">
        <v>5</v>
      </c>
      <c r="E4" s="68"/>
      <c r="F4" s="68"/>
      <c r="G4" s="68"/>
      <c r="H4" s="68"/>
      <c r="I4" s="68"/>
      <c r="J4" s="82"/>
      <c r="K4" s="82"/>
    </row>
    <row r="5" spans="1:11" s="61" customFormat="1" ht="27.75" customHeight="1">
      <c r="A5" s="135" t="s">
        <v>6</v>
      </c>
      <c r="B5" s="135" t="s">
        <v>7</v>
      </c>
      <c r="C5" s="69" t="s">
        <v>175</v>
      </c>
      <c r="D5" s="135" t="s">
        <v>6</v>
      </c>
      <c r="E5" s="135" t="s">
        <v>7</v>
      </c>
      <c r="F5" s="69" t="s">
        <v>93</v>
      </c>
      <c r="G5" s="70" t="s">
        <v>176</v>
      </c>
      <c r="H5" s="70" t="s">
        <v>177</v>
      </c>
      <c r="I5" s="70" t="s">
        <v>178</v>
      </c>
      <c r="J5" s="82"/>
      <c r="K5" s="82"/>
    </row>
    <row r="6" spans="1:11" s="61" customFormat="1" ht="18.75" customHeight="1">
      <c r="A6" s="135" t="s">
        <v>9</v>
      </c>
      <c r="B6" s="69"/>
      <c r="C6" s="135" t="s">
        <v>10</v>
      </c>
      <c r="D6" s="135" t="s">
        <v>9</v>
      </c>
      <c r="E6" s="69"/>
      <c r="F6" s="71">
        <v>2</v>
      </c>
      <c r="G6" s="71">
        <v>3</v>
      </c>
      <c r="H6" s="71" t="s">
        <v>20</v>
      </c>
      <c r="I6" s="71" t="s">
        <v>23</v>
      </c>
      <c r="J6" s="82"/>
      <c r="K6" s="82"/>
    </row>
    <row r="7" spans="1:11" s="62" customFormat="1" ht="18.75" customHeight="1">
      <c r="A7" s="132" t="s">
        <v>179</v>
      </c>
      <c r="B7" s="140" t="s">
        <v>10</v>
      </c>
      <c r="C7" s="74">
        <v>6026.43</v>
      </c>
      <c r="D7" s="72" t="s">
        <v>13</v>
      </c>
      <c r="E7" s="75">
        <v>33</v>
      </c>
      <c r="F7" s="74">
        <f>SUM(G7:I7)</f>
        <v>0.2</v>
      </c>
      <c r="G7" s="74">
        <v>0.2</v>
      </c>
      <c r="H7" s="74" t="s">
        <v>94</v>
      </c>
      <c r="I7" s="74" t="s">
        <v>94</v>
      </c>
      <c r="J7" s="83"/>
      <c r="K7" s="83"/>
    </row>
    <row r="8" spans="1:11" s="62" customFormat="1" ht="18.75" customHeight="1">
      <c r="A8" s="72" t="s">
        <v>180</v>
      </c>
      <c r="B8" s="140" t="s">
        <v>11</v>
      </c>
      <c r="C8" s="74">
        <v>8265.02</v>
      </c>
      <c r="D8" s="72" t="s">
        <v>15</v>
      </c>
      <c r="E8" s="75">
        <v>34</v>
      </c>
      <c r="F8" s="74">
        <f aca="true" t="shared" si="0" ref="F8:F38">SUM(G8:I8)</f>
        <v>0</v>
      </c>
      <c r="G8" s="74" t="s">
        <v>94</v>
      </c>
      <c r="H8" s="74" t="s">
        <v>94</v>
      </c>
      <c r="I8" s="74" t="s">
        <v>94</v>
      </c>
      <c r="J8" s="83"/>
      <c r="K8" s="83"/>
    </row>
    <row r="9" spans="1:11" s="62" customFormat="1" ht="18.75" customHeight="1">
      <c r="A9" s="72" t="s">
        <v>181</v>
      </c>
      <c r="B9" s="140" t="s">
        <v>17</v>
      </c>
      <c r="C9" s="74" t="s">
        <v>94</v>
      </c>
      <c r="D9" s="72" t="s">
        <v>18</v>
      </c>
      <c r="E9" s="75">
        <v>35</v>
      </c>
      <c r="F9" s="74">
        <f t="shared" si="0"/>
        <v>0</v>
      </c>
      <c r="G9" s="74" t="s">
        <v>94</v>
      </c>
      <c r="H9" s="74" t="s">
        <v>94</v>
      </c>
      <c r="I9" s="74" t="s">
        <v>94</v>
      </c>
      <c r="J9" s="83"/>
      <c r="K9" s="83"/>
    </row>
    <row r="10" spans="1:11" s="62" customFormat="1" ht="18.75" customHeight="1">
      <c r="A10" s="72"/>
      <c r="B10" s="140" t="s">
        <v>20</v>
      </c>
      <c r="C10" s="74" t="s">
        <v>94</v>
      </c>
      <c r="D10" s="72" t="s">
        <v>21</v>
      </c>
      <c r="E10" s="75">
        <v>36</v>
      </c>
      <c r="F10" s="74">
        <f t="shared" si="0"/>
        <v>0</v>
      </c>
      <c r="G10" s="74" t="s">
        <v>94</v>
      </c>
      <c r="H10" s="74" t="s">
        <v>94</v>
      </c>
      <c r="I10" s="74" t="s">
        <v>94</v>
      </c>
      <c r="J10" s="83"/>
      <c r="K10" s="83"/>
    </row>
    <row r="11" spans="1:11" s="62" customFormat="1" ht="18.75" customHeight="1">
      <c r="A11" s="72"/>
      <c r="B11" s="140" t="s">
        <v>23</v>
      </c>
      <c r="C11" s="74" t="s">
        <v>94</v>
      </c>
      <c r="D11" s="72" t="s">
        <v>24</v>
      </c>
      <c r="E11" s="75">
        <v>37</v>
      </c>
      <c r="F11" s="74">
        <f t="shared" si="0"/>
        <v>0</v>
      </c>
      <c r="G11" s="74" t="s">
        <v>94</v>
      </c>
      <c r="H11" s="74" t="s">
        <v>94</v>
      </c>
      <c r="I11" s="74" t="s">
        <v>94</v>
      </c>
      <c r="J11" s="83"/>
      <c r="K11" s="83"/>
    </row>
    <row r="12" spans="1:11" s="62" customFormat="1" ht="18.75" customHeight="1">
      <c r="A12" s="72"/>
      <c r="B12" s="140" t="s">
        <v>26</v>
      </c>
      <c r="C12" s="74" t="s">
        <v>94</v>
      </c>
      <c r="D12" s="72" t="s">
        <v>27</v>
      </c>
      <c r="E12" s="75">
        <v>38</v>
      </c>
      <c r="F12" s="74">
        <f t="shared" si="0"/>
        <v>0</v>
      </c>
      <c r="G12" s="74" t="s">
        <v>94</v>
      </c>
      <c r="H12" s="74" t="s">
        <v>94</v>
      </c>
      <c r="I12" s="74" t="s">
        <v>94</v>
      </c>
      <c r="J12" s="83"/>
      <c r="K12" s="83"/>
    </row>
    <row r="13" spans="1:11" s="62" customFormat="1" ht="18.75" customHeight="1">
      <c r="A13" s="72"/>
      <c r="B13" s="140" t="s">
        <v>29</v>
      </c>
      <c r="C13" s="74" t="s">
        <v>94</v>
      </c>
      <c r="D13" s="72" t="s">
        <v>30</v>
      </c>
      <c r="E13" s="75">
        <v>39</v>
      </c>
      <c r="F13" s="74">
        <f t="shared" si="0"/>
        <v>0</v>
      </c>
      <c r="G13" s="74" t="s">
        <v>94</v>
      </c>
      <c r="H13" s="74" t="s">
        <v>94</v>
      </c>
      <c r="I13" s="74" t="s">
        <v>94</v>
      </c>
      <c r="J13" s="83"/>
      <c r="K13" s="83"/>
    </row>
    <row r="14" spans="1:11" s="62" customFormat="1" ht="18.75" customHeight="1">
      <c r="A14" s="72"/>
      <c r="B14" s="140" t="s">
        <v>32</v>
      </c>
      <c r="C14" s="74" t="s">
        <v>94</v>
      </c>
      <c r="D14" s="72" t="s">
        <v>33</v>
      </c>
      <c r="E14" s="75">
        <v>40</v>
      </c>
      <c r="F14" s="74">
        <f t="shared" si="0"/>
        <v>51.84</v>
      </c>
      <c r="G14" s="74">
        <v>51.84</v>
      </c>
      <c r="H14" s="74" t="s">
        <v>94</v>
      </c>
      <c r="I14" s="74" t="s">
        <v>94</v>
      </c>
      <c r="J14" s="83"/>
      <c r="K14" s="83"/>
    </row>
    <row r="15" spans="1:11" s="62" customFormat="1" ht="18.75" customHeight="1">
      <c r="A15" s="72"/>
      <c r="B15" s="140" t="s">
        <v>34</v>
      </c>
      <c r="C15" s="74" t="s">
        <v>94</v>
      </c>
      <c r="D15" s="72" t="s">
        <v>35</v>
      </c>
      <c r="E15" s="75">
        <v>41</v>
      </c>
      <c r="F15" s="74">
        <f t="shared" si="0"/>
        <v>0</v>
      </c>
      <c r="G15" s="74" t="s">
        <v>94</v>
      </c>
      <c r="H15" s="74" t="s">
        <v>94</v>
      </c>
      <c r="I15" s="74" t="s">
        <v>94</v>
      </c>
      <c r="J15" s="83"/>
      <c r="K15" s="83"/>
    </row>
    <row r="16" spans="1:11" s="62" customFormat="1" ht="18.75" customHeight="1">
      <c r="A16" s="72"/>
      <c r="B16" s="140" t="s">
        <v>36</v>
      </c>
      <c r="C16" s="74" t="s">
        <v>94</v>
      </c>
      <c r="D16" s="72" t="s">
        <v>37</v>
      </c>
      <c r="E16" s="75">
        <v>42</v>
      </c>
      <c r="F16" s="74">
        <f t="shared" si="0"/>
        <v>0</v>
      </c>
      <c r="G16" s="74" t="s">
        <v>94</v>
      </c>
      <c r="H16" s="74" t="s">
        <v>94</v>
      </c>
      <c r="I16" s="74" t="s">
        <v>94</v>
      </c>
      <c r="J16" s="83"/>
      <c r="K16" s="83"/>
    </row>
    <row r="17" spans="1:11" s="62" customFormat="1" ht="18.75" customHeight="1">
      <c r="A17" s="72"/>
      <c r="B17" s="140" t="s">
        <v>38</v>
      </c>
      <c r="C17" s="74" t="s">
        <v>94</v>
      </c>
      <c r="D17" s="72" t="s">
        <v>39</v>
      </c>
      <c r="E17" s="75">
        <v>43</v>
      </c>
      <c r="F17" s="74">
        <f t="shared" si="0"/>
        <v>9418.47</v>
      </c>
      <c r="G17" s="74">
        <v>10</v>
      </c>
      <c r="H17" s="74">
        <v>9408.47</v>
      </c>
      <c r="I17" s="74" t="s">
        <v>94</v>
      </c>
      <c r="J17" s="83"/>
      <c r="K17" s="83"/>
    </row>
    <row r="18" spans="1:11" s="62" customFormat="1" ht="18.75" customHeight="1">
      <c r="A18" s="72"/>
      <c r="B18" s="140" t="s">
        <v>40</v>
      </c>
      <c r="C18" s="74" t="s">
        <v>94</v>
      </c>
      <c r="D18" s="72" t="s">
        <v>41</v>
      </c>
      <c r="E18" s="75">
        <v>44</v>
      </c>
      <c r="F18" s="74">
        <f t="shared" si="0"/>
        <v>101.48</v>
      </c>
      <c r="G18" s="74">
        <v>101.48</v>
      </c>
      <c r="H18" s="74" t="s">
        <v>94</v>
      </c>
      <c r="I18" s="74" t="s">
        <v>94</v>
      </c>
      <c r="J18" s="83"/>
      <c r="K18" s="83"/>
    </row>
    <row r="19" spans="1:11" s="62" customFormat="1" ht="18.75" customHeight="1">
      <c r="A19" s="72"/>
      <c r="B19" s="140" t="s">
        <v>42</v>
      </c>
      <c r="C19" s="74" t="s">
        <v>94</v>
      </c>
      <c r="D19" s="72" t="s">
        <v>43</v>
      </c>
      <c r="E19" s="75">
        <v>45</v>
      </c>
      <c r="F19" s="74">
        <f t="shared" si="0"/>
        <v>0</v>
      </c>
      <c r="G19" s="74" t="s">
        <v>94</v>
      </c>
      <c r="H19" s="74" t="s">
        <v>94</v>
      </c>
      <c r="I19" s="74" t="s">
        <v>94</v>
      </c>
      <c r="J19" s="83"/>
      <c r="K19" s="83"/>
    </row>
    <row r="20" spans="1:11" s="62" customFormat="1" ht="18.75" customHeight="1">
      <c r="A20" s="72"/>
      <c r="B20" s="140" t="s">
        <v>44</v>
      </c>
      <c r="C20" s="74" t="s">
        <v>94</v>
      </c>
      <c r="D20" s="72" t="s">
        <v>45</v>
      </c>
      <c r="E20" s="75">
        <v>46</v>
      </c>
      <c r="F20" s="74">
        <f t="shared" si="0"/>
        <v>0</v>
      </c>
      <c r="G20" s="74" t="s">
        <v>94</v>
      </c>
      <c r="H20" s="74" t="s">
        <v>94</v>
      </c>
      <c r="I20" s="74" t="s">
        <v>94</v>
      </c>
      <c r="J20" s="83"/>
      <c r="K20" s="83"/>
    </row>
    <row r="21" spans="1:11" s="62" customFormat="1" ht="18.75" customHeight="1">
      <c r="A21" s="72"/>
      <c r="B21" s="140" t="s">
        <v>46</v>
      </c>
      <c r="C21" s="74" t="s">
        <v>94</v>
      </c>
      <c r="D21" s="72" t="s">
        <v>47</v>
      </c>
      <c r="E21" s="75">
        <v>47</v>
      </c>
      <c r="F21" s="74">
        <f t="shared" si="0"/>
        <v>0</v>
      </c>
      <c r="G21" s="74" t="s">
        <v>94</v>
      </c>
      <c r="H21" s="74" t="s">
        <v>94</v>
      </c>
      <c r="I21" s="74" t="s">
        <v>94</v>
      </c>
      <c r="J21" s="83"/>
      <c r="K21" s="83"/>
    </row>
    <row r="22" spans="1:11" s="62" customFormat="1" ht="18.75" customHeight="1">
      <c r="A22" s="72"/>
      <c r="B22" s="140" t="s">
        <v>48</v>
      </c>
      <c r="C22" s="74" t="s">
        <v>94</v>
      </c>
      <c r="D22" s="72" t="s">
        <v>49</v>
      </c>
      <c r="E22" s="75">
        <v>48</v>
      </c>
      <c r="F22" s="74">
        <f t="shared" si="0"/>
        <v>0</v>
      </c>
      <c r="G22" s="74" t="s">
        <v>94</v>
      </c>
      <c r="H22" s="74" t="s">
        <v>94</v>
      </c>
      <c r="I22" s="74" t="s">
        <v>94</v>
      </c>
      <c r="J22" s="83"/>
      <c r="K22" s="83"/>
    </row>
    <row r="23" spans="1:11" s="62" customFormat="1" ht="18.75" customHeight="1">
      <c r="A23" s="72"/>
      <c r="B23" s="140" t="s">
        <v>50</v>
      </c>
      <c r="C23" s="74" t="s">
        <v>94</v>
      </c>
      <c r="D23" s="72" t="s">
        <v>51</v>
      </c>
      <c r="E23" s="75">
        <v>49</v>
      </c>
      <c r="F23" s="74">
        <f t="shared" si="0"/>
        <v>0</v>
      </c>
      <c r="G23" s="74" t="s">
        <v>94</v>
      </c>
      <c r="H23" s="74" t="s">
        <v>94</v>
      </c>
      <c r="I23" s="74" t="s">
        <v>94</v>
      </c>
      <c r="J23" s="83"/>
      <c r="K23" s="83"/>
    </row>
    <row r="24" spans="1:11" s="62" customFormat="1" ht="18.75" customHeight="1">
      <c r="A24" s="72"/>
      <c r="B24" s="140" t="s">
        <v>52</v>
      </c>
      <c r="C24" s="74" t="s">
        <v>94</v>
      </c>
      <c r="D24" s="72" t="s">
        <v>53</v>
      </c>
      <c r="E24" s="75">
        <v>50</v>
      </c>
      <c r="F24" s="74">
        <f t="shared" si="0"/>
        <v>5051.97</v>
      </c>
      <c r="G24" s="74">
        <v>5051.97</v>
      </c>
      <c r="H24" s="74" t="s">
        <v>94</v>
      </c>
      <c r="I24" s="74" t="s">
        <v>94</v>
      </c>
      <c r="J24" s="83"/>
      <c r="K24" s="83"/>
    </row>
    <row r="25" spans="1:11" s="62" customFormat="1" ht="18.75" customHeight="1">
      <c r="A25" s="72"/>
      <c r="B25" s="140" t="s">
        <v>54</v>
      </c>
      <c r="C25" s="74" t="s">
        <v>94</v>
      </c>
      <c r="D25" s="72" t="s">
        <v>55</v>
      </c>
      <c r="E25" s="75">
        <v>51</v>
      </c>
      <c r="F25" s="74">
        <f t="shared" si="0"/>
        <v>0</v>
      </c>
      <c r="G25" s="74" t="s">
        <v>94</v>
      </c>
      <c r="H25" s="74" t="s">
        <v>94</v>
      </c>
      <c r="I25" s="74" t="s">
        <v>94</v>
      </c>
      <c r="J25" s="83"/>
      <c r="K25" s="83"/>
    </row>
    <row r="26" spans="1:11" s="62" customFormat="1" ht="18.75" customHeight="1">
      <c r="A26" s="72"/>
      <c r="B26" s="140" t="s">
        <v>56</v>
      </c>
      <c r="C26" s="74" t="s">
        <v>94</v>
      </c>
      <c r="D26" s="72" t="s">
        <v>57</v>
      </c>
      <c r="E26" s="75">
        <v>52</v>
      </c>
      <c r="F26" s="74">
        <f t="shared" si="0"/>
        <v>0</v>
      </c>
      <c r="G26" s="74" t="s">
        <v>94</v>
      </c>
      <c r="H26" s="74" t="s">
        <v>94</v>
      </c>
      <c r="I26" s="74" t="s">
        <v>94</v>
      </c>
      <c r="J26" s="83"/>
      <c r="K26" s="83"/>
    </row>
    <row r="27" spans="1:11" s="62" customFormat="1" ht="18.75" customHeight="1">
      <c r="A27" s="72"/>
      <c r="B27" s="140" t="s">
        <v>58</v>
      </c>
      <c r="C27" s="74" t="s">
        <v>94</v>
      </c>
      <c r="D27" s="72" t="s">
        <v>59</v>
      </c>
      <c r="E27" s="75">
        <v>53</v>
      </c>
      <c r="F27" s="74">
        <f t="shared" si="0"/>
        <v>0</v>
      </c>
      <c r="G27" s="74" t="s">
        <v>94</v>
      </c>
      <c r="H27" s="74" t="s">
        <v>94</v>
      </c>
      <c r="I27" s="74" t="s">
        <v>94</v>
      </c>
      <c r="J27" s="83"/>
      <c r="K27" s="83"/>
    </row>
    <row r="28" spans="1:11" s="62" customFormat="1" ht="18.75" customHeight="1">
      <c r="A28" s="72"/>
      <c r="B28" s="140" t="s">
        <v>60</v>
      </c>
      <c r="C28" s="74" t="s">
        <v>94</v>
      </c>
      <c r="D28" s="72" t="s">
        <v>61</v>
      </c>
      <c r="E28" s="75">
        <v>54</v>
      </c>
      <c r="F28" s="74">
        <f t="shared" si="0"/>
        <v>848.77</v>
      </c>
      <c r="G28" s="74">
        <v>848.77</v>
      </c>
      <c r="H28" s="74" t="s">
        <v>94</v>
      </c>
      <c r="I28" s="74" t="s">
        <v>94</v>
      </c>
      <c r="J28" s="83"/>
      <c r="K28" s="83"/>
    </row>
    <row r="29" spans="1:11" s="62" customFormat="1" ht="18.75" customHeight="1">
      <c r="A29" s="72"/>
      <c r="B29" s="140" t="s">
        <v>62</v>
      </c>
      <c r="C29" s="74" t="s">
        <v>94</v>
      </c>
      <c r="D29" s="72" t="s">
        <v>63</v>
      </c>
      <c r="E29" s="75">
        <v>55</v>
      </c>
      <c r="F29" s="74">
        <f t="shared" si="0"/>
        <v>0</v>
      </c>
      <c r="G29" s="74" t="s">
        <v>94</v>
      </c>
      <c r="H29" s="74" t="s">
        <v>94</v>
      </c>
      <c r="I29" s="74" t="s">
        <v>94</v>
      </c>
      <c r="J29" s="83"/>
      <c r="K29" s="83"/>
    </row>
    <row r="30" spans="1:11" s="62" customFormat="1" ht="18.75" customHeight="1">
      <c r="A30" s="72"/>
      <c r="B30" s="140" t="s">
        <v>64</v>
      </c>
      <c r="C30" s="74" t="s">
        <v>94</v>
      </c>
      <c r="D30" s="72" t="s">
        <v>65</v>
      </c>
      <c r="E30" s="75">
        <v>56</v>
      </c>
      <c r="F30" s="74">
        <f t="shared" si="0"/>
        <v>0</v>
      </c>
      <c r="G30" s="74" t="s">
        <v>94</v>
      </c>
      <c r="H30" s="74" t="s">
        <v>94</v>
      </c>
      <c r="I30" s="74" t="s">
        <v>94</v>
      </c>
      <c r="J30" s="83"/>
      <c r="K30" s="83"/>
    </row>
    <row r="31" spans="1:11" s="62" customFormat="1" ht="18.75" customHeight="1">
      <c r="A31" s="72"/>
      <c r="B31" s="140" t="s">
        <v>66</v>
      </c>
      <c r="C31" s="74" t="s">
        <v>94</v>
      </c>
      <c r="D31" s="72" t="s">
        <v>67</v>
      </c>
      <c r="E31" s="75">
        <v>57</v>
      </c>
      <c r="F31" s="74">
        <f t="shared" si="0"/>
        <v>0</v>
      </c>
      <c r="G31" s="74" t="s">
        <v>94</v>
      </c>
      <c r="H31" s="74" t="s">
        <v>94</v>
      </c>
      <c r="I31" s="74" t="s">
        <v>94</v>
      </c>
      <c r="J31" s="83"/>
      <c r="K31" s="83"/>
    </row>
    <row r="32" spans="1:11" s="62" customFormat="1" ht="18.75" customHeight="1">
      <c r="A32" s="72"/>
      <c r="B32" s="140" t="s">
        <v>68</v>
      </c>
      <c r="C32" s="74" t="s">
        <v>94</v>
      </c>
      <c r="D32" s="72" t="s">
        <v>69</v>
      </c>
      <c r="E32" s="75">
        <v>58</v>
      </c>
      <c r="F32" s="74">
        <f t="shared" si="0"/>
        <v>0</v>
      </c>
      <c r="G32" s="74" t="s">
        <v>94</v>
      </c>
      <c r="H32" s="74" t="s">
        <v>94</v>
      </c>
      <c r="I32" s="74" t="s">
        <v>94</v>
      </c>
      <c r="J32" s="83"/>
      <c r="K32" s="83"/>
    </row>
    <row r="33" spans="1:11" s="61" customFormat="1" ht="18.75" customHeight="1">
      <c r="A33" s="135" t="s">
        <v>70</v>
      </c>
      <c r="B33" s="135" t="s">
        <v>71</v>
      </c>
      <c r="C33" s="76">
        <f>SUM(C7:C32)</f>
        <v>14291.45</v>
      </c>
      <c r="D33" s="135" t="s">
        <v>72</v>
      </c>
      <c r="E33" s="77">
        <v>59</v>
      </c>
      <c r="F33" s="76">
        <f t="shared" si="0"/>
        <v>15472.73</v>
      </c>
      <c r="G33" s="76">
        <f>SUM(G7:G32)</f>
        <v>6064.26</v>
      </c>
      <c r="H33" s="76">
        <f>SUM(H7:H32)</f>
        <v>9408.47</v>
      </c>
      <c r="I33" s="76" t="s">
        <v>94</v>
      </c>
      <c r="J33" s="82"/>
      <c r="K33" s="82"/>
    </row>
    <row r="34" spans="1:11" s="62" customFormat="1" ht="18.75" customHeight="1">
      <c r="A34" s="73" t="s">
        <v>182</v>
      </c>
      <c r="B34" s="140" t="s">
        <v>74</v>
      </c>
      <c r="C34" s="74">
        <f>SUM(C35:C36)</f>
        <v>3010.83</v>
      </c>
      <c r="D34" s="73" t="s">
        <v>183</v>
      </c>
      <c r="E34" s="75">
        <v>60</v>
      </c>
      <c r="F34" s="74">
        <f t="shared" si="0"/>
        <v>1829.55</v>
      </c>
      <c r="G34" s="74">
        <v>1070.36</v>
      </c>
      <c r="H34" s="74">
        <v>759.19</v>
      </c>
      <c r="I34" s="74" t="s">
        <v>94</v>
      </c>
      <c r="J34" s="83"/>
      <c r="K34" s="83"/>
    </row>
    <row r="35" spans="1:11" s="62" customFormat="1" ht="18.75" customHeight="1">
      <c r="A35" s="73" t="s">
        <v>184</v>
      </c>
      <c r="B35" s="140" t="s">
        <v>77</v>
      </c>
      <c r="C35" s="74">
        <v>1108.19</v>
      </c>
      <c r="D35" s="72"/>
      <c r="E35" s="75">
        <v>61</v>
      </c>
      <c r="F35" s="74">
        <f t="shared" si="0"/>
        <v>0</v>
      </c>
      <c r="G35" s="74" t="s">
        <v>94</v>
      </c>
      <c r="H35" s="74" t="s">
        <v>94</v>
      </c>
      <c r="I35" s="74" t="s">
        <v>94</v>
      </c>
      <c r="J35" s="83"/>
      <c r="K35" s="83"/>
    </row>
    <row r="36" spans="1:11" s="62" customFormat="1" ht="18.75" customHeight="1">
      <c r="A36" s="73" t="s">
        <v>185</v>
      </c>
      <c r="B36" s="140" t="s">
        <v>80</v>
      </c>
      <c r="C36" s="74">
        <v>1902.64</v>
      </c>
      <c r="D36" s="72"/>
      <c r="E36" s="75">
        <v>62</v>
      </c>
      <c r="F36" s="74">
        <f t="shared" si="0"/>
        <v>0</v>
      </c>
      <c r="G36" s="74" t="s">
        <v>94</v>
      </c>
      <c r="H36" s="74" t="s">
        <v>94</v>
      </c>
      <c r="I36" s="74" t="s">
        <v>94</v>
      </c>
      <c r="J36" s="83"/>
      <c r="K36" s="83"/>
    </row>
    <row r="37" spans="1:11" s="62" customFormat="1" ht="18.75" customHeight="1">
      <c r="A37" s="73" t="s">
        <v>186</v>
      </c>
      <c r="B37" s="140" t="s">
        <v>187</v>
      </c>
      <c r="C37" s="74" t="s">
        <v>94</v>
      </c>
      <c r="D37" s="72"/>
      <c r="E37" s="75">
        <v>63</v>
      </c>
      <c r="F37" s="74">
        <f t="shared" si="0"/>
        <v>0</v>
      </c>
      <c r="G37" s="74" t="s">
        <v>94</v>
      </c>
      <c r="H37" s="74" t="s">
        <v>94</v>
      </c>
      <c r="I37" s="74" t="s">
        <v>94</v>
      </c>
      <c r="J37" s="83"/>
      <c r="K37" s="83"/>
    </row>
    <row r="38" spans="1:11" s="63" customFormat="1" ht="18.75" customHeight="1">
      <c r="A38" s="131" t="s">
        <v>79</v>
      </c>
      <c r="B38" s="135" t="s">
        <v>188</v>
      </c>
      <c r="C38" s="76">
        <f>C33+C34</f>
        <v>17302.28</v>
      </c>
      <c r="D38" s="131" t="s">
        <v>79</v>
      </c>
      <c r="E38" s="77">
        <v>64</v>
      </c>
      <c r="F38" s="76">
        <f t="shared" si="0"/>
        <v>17302.28</v>
      </c>
      <c r="G38" s="76">
        <f>G33+G34</f>
        <v>7134.62</v>
      </c>
      <c r="H38" s="76">
        <f>H33+H34</f>
        <v>10167.66</v>
      </c>
      <c r="I38" s="76" t="s">
        <v>94</v>
      </c>
      <c r="J38" s="84"/>
      <c r="K38" s="84"/>
    </row>
    <row r="39" spans="1:11" s="60" customFormat="1" ht="21" customHeight="1">
      <c r="A39" s="78" t="s">
        <v>189</v>
      </c>
      <c r="B39" s="79"/>
      <c r="C39" s="79"/>
      <c r="D39" s="79"/>
      <c r="E39" s="79"/>
      <c r="F39" s="79"/>
      <c r="G39" s="79"/>
      <c r="H39" s="79"/>
      <c r="I39" s="79"/>
      <c r="J39" s="81"/>
      <c r="K39" s="81"/>
    </row>
  </sheetData>
  <sheetProtection/>
  <mergeCells count="4">
    <mergeCell ref="A1:I1"/>
    <mergeCell ref="A4:C4"/>
    <mergeCell ref="D4:I4"/>
    <mergeCell ref="A39:I39"/>
  </mergeCells>
  <printOptions horizontalCentered="1"/>
  <pageMargins left="0.3541666666666667" right="0.3541666666666667" top="0.7868055555555555" bottom="0.7868055555555555" header="0.5118055555555555" footer="0.19652777777777777"/>
  <pageSetup horizontalDpi="300" verticalDpi="3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36"/>
  <sheetViews>
    <sheetView workbookViewId="0" topLeftCell="A1">
      <selection activeCell="C10" sqref="C10"/>
    </sheetView>
  </sheetViews>
  <sheetFormatPr defaultColWidth="9.00390625" defaultRowHeight="14.25"/>
  <cols>
    <col min="1" max="1" width="10.875" style="3" customWidth="1"/>
    <col min="2" max="2" width="34.125" style="3" customWidth="1"/>
    <col min="3" max="3" width="19.75390625" style="3" customWidth="1"/>
    <col min="4" max="4" width="19.00390625" style="3" customWidth="1"/>
    <col min="5" max="5" width="19.75390625" style="3" customWidth="1"/>
    <col min="6" max="6" width="17.50390625" style="3" customWidth="1"/>
    <col min="7" max="7" width="17.75390625" style="3" customWidth="1"/>
    <col min="8" max="8" width="12.875" style="3" customWidth="1"/>
    <col min="9" max="16384" width="9.00390625" style="3" customWidth="1"/>
  </cols>
  <sheetData>
    <row r="1" spans="1:5" ht="28.5" customHeight="1">
      <c r="A1" s="4" t="s">
        <v>190</v>
      </c>
      <c r="B1" s="4"/>
      <c r="C1" s="4"/>
      <c r="D1" s="4"/>
      <c r="E1" s="4"/>
    </row>
    <row r="2" spans="1:5" s="55" customFormat="1" ht="22.5" customHeight="1">
      <c r="A2" s="5"/>
      <c r="B2" s="5"/>
      <c r="C2" s="6"/>
      <c r="D2" s="6"/>
      <c r="E2" s="7" t="s">
        <v>191</v>
      </c>
    </row>
    <row r="3" spans="1:5" s="55" customFormat="1" ht="22.5" customHeight="1">
      <c r="A3" s="9" t="str">
        <f>'g01收入支出决算总表'!A3</f>
        <v>单位名称：岳阳县自然资源局</v>
      </c>
      <c r="B3" s="5"/>
      <c r="C3" s="26"/>
      <c r="D3" s="26"/>
      <c r="E3" s="7" t="s">
        <v>3</v>
      </c>
    </row>
    <row r="4" spans="1:5" s="56" customFormat="1" ht="22.5" customHeight="1">
      <c r="A4" s="11" t="s">
        <v>192</v>
      </c>
      <c r="B4" s="11"/>
      <c r="C4" s="12" t="s">
        <v>193</v>
      </c>
      <c r="D4" s="12"/>
      <c r="E4" s="12"/>
    </row>
    <row r="5" spans="1:5" s="56" customFormat="1" ht="22.5" customHeight="1">
      <c r="A5" s="11" t="s">
        <v>90</v>
      </c>
      <c r="B5" s="11" t="s">
        <v>91</v>
      </c>
      <c r="C5" s="12" t="s">
        <v>194</v>
      </c>
      <c r="D5" s="12" t="s">
        <v>195</v>
      </c>
      <c r="E5" s="12" t="s">
        <v>154</v>
      </c>
    </row>
    <row r="6" spans="1:5" s="56" customFormat="1" ht="22.5" customHeight="1">
      <c r="A6" s="11"/>
      <c r="B6" s="11"/>
      <c r="C6" s="12"/>
      <c r="D6" s="12"/>
      <c r="E6" s="12"/>
    </row>
    <row r="7" spans="1:5" s="56" customFormat="1" ht="22.5" customHeight="1">
      <c r="A7" s="11"/>
      <c r="B7" s="11"/>
      <c r="C7" s="12"/>
      <c r="D7" s="12"/>
      <c r="E7" s="12"/>
    </row>
    <row r="8" spans="1:5" s="56" customFormat="1" ht="18.75" customHeight="1">
      <c r="A8" s="11" t="s">
        <v>92</v>
      </c>
      <c r="B8" s="11"/>
      <c r="C8" s="11">
        <v>1</v>
      </c>
      <c r="D8" s="11">
        <v>2</v>
      </c>
      <c r="E8" s="11">
        <v>3</v>
      </c>
    </row>
    <row r="9" spans="1:5" s="56" customFormat="1" ht="18.75" customHeight="1">
      <c r="A9" s="11" t="s">
        <v>93</v>
      </c>
      <c r="B9" s="11"/>
      <c r="C9" s="15">
        <f>SUM(D9:E9)</f>
        <v>6064.26</v>
      </c>
      <c r="D9" s="15">
        <f>D10+D13+D18+D26</f>
        <v>4646.1900000000005</v>
      </c>
      <c r="E9" s="15">
        <f>E21+E26+E33</f>
        <v>1418.07</v>
      </c>
    </row>
    <row r="10" spans="1:5" s="56" customFormat="1" ht="18.75" customHeight="1">
      <c r="A10" s="27" t="s">
        <v>95</v>
      </c>
      <c r="B10" s="27" t="s">
        <v>96</v>
      </c>
      <c r="C10" s="15">
        <f>SUM(D10:E10)</f>
        <v>0.2</v>
      </c>
      <c r="D10" s="57">
        <f>D11</f>
        <v>0.2</v>
      </c>
      <c r="E10" s="15" t="s">
        <v>94</v>
      </c>
    </row>
    <row r="11" spans="1:5" s="55" customFormat="1" ht="18.75" customHeight="1">
      <c r="A11" s="29" t="s">
        <v>97</v>
      </c>
      <c r="B11" s="29" t="s">
        <v>98</v>
      </c>
      <c r="C11" s="19">
        <f aca="true" t="shared" si="0" ref="C11:C35">SUM(D11:E11)</f>
        <v>0.2</v>
      </c>
      <c r="D11" s="58">
        <f>D12</f>
        <v>0.2</v>
      </c>
      <c r="E11" s="19" t="s">
        <v>94</v>
      </c>
    </row>
    <row r="12" spans="1:5" s="55" customFormat="1" ht="18.75" customHeight="1">
      <c r="A12" s="29" t="s">
        <v>99</v>
      </c>
      <c r="B12" s="29" t="s">
        <v>100</v>
      </c>
      <c r="C12" s="19">
        <f t="shared" si="0"/>
        <v>0.2</v>
      </c>
      <c r="D12" s="58">
        <v>0.2</v>
      </c>
      <c r="E12" s="19" t="s">
        <v>94</v>
      </c>
    </row>
    <row r="13" spans="1:5" s="56" customFormat="1" ht="18.75" customHeight="1">
      <c r="A13" s="27" t="s">
        <v>101</v>
      </c>
      <c r="B13" s="27" t="s">
        <v>102</v>
      </c>
      <c r="C13" s="15">
        <f t="shared" si="0"/>
        <v>51.84</v>
      </c>
      <c r="D13" s="57">
        <f>D14+D16</f>
        <v>51.84</v>
      </c>
      <c r="E13" s="15" t="s">
        <v>94</v>
      </c>
    </row>
    <row r="14" spans="1:5" s="55" customFormat="1" ht="18.75" customHeight="1">
      <c r="A14" s="29" t="s">
        <v>103</v>
      </c>
      <c r="B14" s="29" t="s">
        <v>104</v>
      </c>
      <c r="C14" s="19">
        <f t="shared" si="0"/>
        <v>43.84</v>
      </c>
      <c r="D14" s="58">
        <f>D15</f>
        <v>43.84</v>
      </c>
      <c r="E14" s="19" t="s">
        <v>94</v>
      </c>
    </row>
    <row r="15" spans="1:5" s="55" customFormat="1" ht="18.75" customHeight="1">
      <c r="A15" s="29" t="s">
        <v>105</v>
      </c>
      <c r="B15" s="29" t="s">
        <v>106</v>
      </c>
      <c r="C15" s="19">
        <f t="shared" si="0"/>
        <v>43.84</v>
      </c>
      <c r="D15" s="58">
        <v>43.84</v>
      </c>
      <c r="E15" s="19" t="s">
        <v>94</v>
      </c>
    </row>
    <row r="16" spans="1:5" s="55" customFormat="1" ht="18.75" customHeight="1">
      <c r="A16" s="29" t="s">
        <v>107</v>
      </c>
      <c r="B16" s="29" t="s">
        <v>108</v>
      </c>
      <c r="C16" s="19">
        <f t="shared" si="0"/>
        <v>8</v>
      </c>
      <c r="D16" s="58">
        <f>D17</f>
        <v>8</v>
      </c>
      <c r="E16" s="19" t="s">
        <v>94</v>
      </c>
    </row>
    <row r="17" spans="1:5" s="55" customFormat="1" ht="18.75" customHeight="1">
      <c r="A17" s="29" t="s">
        <v>109</v>
      </c>
      <c r="B17" s="29" t="s">
        <v>110</v>
      </c>
      <c r="C17" s="19">
        <f t="shared" si="0"/>
        <v>8</v>
      </c>
      <c r="D17" s="58">
        <v>8</v>
      </c>
      <c r="E17" s="19" t="s">
        <v>94</v>
      </c>
    </row>
    <row r="18" spans="1:5" s="56" customFormat="1" ht="18.75" customHeight="1">
      <c r="A18" s="27" t="s">
        <v>111</v>
      </c>
      <c r="B18" s="27" t="s">
        <v>112</v>
      </c>
      <c r="C18" s="15">
        <f t="shared" si="0"/>
        <v>10</v>
      </c>
      <c r="D18" s="15">
        <f>D19</f>
        <v>10</v>
      </c>
      <c r="E18" s="15" t="s">
        <v>94</v>
      </c>
    </row>
    <row r="19" spans="1:5" s="55" customFormat="1" ht="18.75" customHeight="1">
      <c r="A19" s="29" t="s">
        <v>113</v>
      </c>
      <c r="B19" s="29" t="s">
        <v>114</v>
      </c>
      <c r="C19" s="19">
        <f t="shared" si="0"/>
        <v>10</v>
      </c>
      <c r="D19" s="19">
        <f>D20</f>
        <v>10</v>
      </c>
      <c r="E19" s="19" t="s">
        <v>94</v>
      </c>
    </row>
    <row r="20" spans="1:5" s="55" customFormat="1" ht="18.75" customHeight="1">
      <c r="A20" s="29" t="s">
        <v>115</v>
      </c>
      <c r="B20" s="29" t="s">
        <v>116</v>
      </c>
      <c r="C20" s="19">
        <f t="shared" si="0"/>
        <v>10</v>
      </c>
      <c r="D20" s="19">
        <v>10</v>
      </c>
      <c r="E20" s="19" t="s">
        <v>94</v>
      </c>
    </row>
    <row r="21" spans="1:5" s="56" customFormat="1" ht="18.75" customHeight="1">
      <c r="A21" s="27" t="s">
        <v>162</v>
      </c>
      <c r="B21" s="27" t="s">
        <v>163</v>
      </c>
      <c r="C21" s="15">
        <f t="shared" si="0"/>
        <v>101.48</v>
      </c>
      <c r="D21" s="15" t="s">
        <v>94</v>
      </c>
      <c r="E21" s="57">
        <f>E22+E24</f>
        <v>101.48</v>
      </c>
    </row>
    <row r="22" spans="1:5" s="55" customFormat="1" ht="18.75" customHeight="1">
      <c r="A22" s="29" t="s">
        <v>164</v>
      </c>
      <c r="B22" s="29" t="s">
        <v>165</v>
      </c>
      <c r="C22" s="19">
        <f t="shared" si="0"/>
        <v>55.88</v>
      </c>
      <c r="D22" s="19" t="s">
        <v>94</v>
      </c>
      <c r="E22" s="58">
        <f>E23</f>
        <v>55.88</v>
      </c>
    </row>
    <row r="23" spans="1:5" s="55" customFormat="1" ht="18.75" customHeight="1">
      <c r="A23" s="29" t="s">
        <v>166</v>
      </c>
      <c r="B23" s="29" t="s">
        <v>167</v>
      </c>
      <c r="C23" s="19">
        <f t="shared" si="0"/>
        <v>55.88</v>
      </c>
      <c r="D23" s="19" t="s">
        <v>94</v>
      </c>
      <c r="E23" s="58">
        <v>55.88</v>
      </c>
    </row>
    <row r="24" spans="1:5" s="55" customFormat="1" ht="18.75" customHeight="1">
      <c r="A24" s="29" t="s">
        <v>168</v>
      </c>
      <c r="B24" s="29" t="s">
        <v>169</v>
      </c>
      <c r="C24" s="19">
        <f t="shared" si="0"/>
        <v>45.6</v>
      </c>
      <c r="D24" s="19" t="s">
        <v>94</v>
      </c>
      <c r="E24" s="58">
        <f>E25</f>
        <v>45.6</v>
      </c>
    </row>
    <row r="25" spans="1:5" s="55" customFormat="1" ht="18.75" customHeight="1">
      <c r="A25" s="29" t="s">
        <v>170</v>
      </c>
      <c r="B25" s="29" t="s">
        <v>171</v>
      </c>
      <c r="C25" s="19">
        <f t="shared" si="0"/>
        <v>45.6</v>
      </c>
      <c r="D25" s="19" t="s">
        <v>94</v>
      </c>
      <c r="E25" s="58">
        <v>45.6</v>
      </c>
    </row>
    <row r="26" spans="1:5" s="56" customFormat="1" ht="18.75" customHeight="1">
      <c r="A26" s="27" t="s">
        <v>125</v>
      </c>
      <c r="B26" s="27" t="s">
        <v>126</v>
      </c>
      <c r="C26" s="15">
        <f t="shared" si="0"/>
        <v>5051.97</v>
      </c>
      <c r="D26" s="15">
        <f>D27</f>
        <v>4584.150000000001</v>
      </c>
      <c r="E26" s="15">
        <f>E27</f>
        <v>467.81999999999994</v>
      </c>
    </row>
    <row r="27" spans="1:5" s="55" customFormat="1" ht="18.75" customHeight="1">
      <c r="A27" s="29" t="s">
        <v>127</v>
      </c>
      <c r="B27" s="29" t="s">
        <v>128</v>
      </c>
      <c r="C27" s="19">
        <f t="shared" si="0"/>
        <v>5051.97</v>
      </c>
      <c r="D27" s="58">
        <f>SUM(D28:D32)</f>
        <v>4584.150000000001</v>
      </c>
      <c r="E27" s="58">
        <f>SUM(E28:E32)</f>
        <v>467.81999999999994</v>
      </c>
    </row>
    <row r="28" spans="1:5" s="55" customFormat="1" ht="18.75" customHeight="1">
      <c r="A28" s="29" t="s">
        <v>129</v>
      </c>
      <c r="B28" s="29" t="s">
        <v>130</v>
      </c>
      <c r="C28" s="19">
        <f t="shared" si="0"/>
        <v>2476.07</v>
      </c>
      <c r="D28" s="58">
        <v>2278.07</v>
      </c>
      <c r="E28" s="58">
        <v>198</v>
      </c>
    </row>
    <row r="29" spans="1:5" s="55" customFormat="1" ht="18.75" customHeight="1">
      <c r="A29" s="29" t="s">
        <v>131</v>
      </c>
      <c r="B29" s="29" t="s">
        <v>132</v>
      </c>
      <c r="C29" s="19">
        <f t="shared" si="0"/>
        <v>656.54</v>
      </c>
      <c r="D29" s="58">
        <v>656.06</v>
      </c>
      <c r="E29" s="58">
        <v>0.48</v>
      </c>
    </row>
    <row r="30" spans="1:5" s="55" customFormat="1" ht="18.75" customHeight="1">
      <c r="A30" s="29" t="s">
        <v>133</v>
      </c>
      <c r="B30" s="29" t="s">
        <v>134</v>
      </c>
      <c r="C30" s="19">
        <f t="shared" si="0"/>
        <v>114.57</v>
      </c>
      <c r="D30" s="58">
        <v>114.57</v>
      </c>
      <c r="E30" s="58" t="s">
        <v>94</v>
      </c>
    </row>
    <row r="31" spans="1:5" s="55" customFormat="1" ht="18.75" customHeight="1">
      <c r="A31" s="29" t="s">
        <v>135</v>
      </c>
      <c r="B31" s="29" t="s">
        <v>136</v>
      </c>
      <c r="C31" s="19">
        <f t="shared" si="0"/>
        <v>1530.58</v>
      </c>
      <c r="D31" s="58">
        <v>1530.58</v>
      </c>
      <c r="E31" s="58" t="s">
        <v>94</v>
      </c>
    </row>
    <row r="32" spans="1:5" s="55" customFormat="1" ht="18.75" customHeight="1">
      <c r="A32" s="29" t="s">
        <v>137</v>
      </c>
      <c r="B32" s="29" t="s">
        <v>138</v>
      </c>
      <c r="C32" s="19">
        <f t="shared" si="0"/>
        <v>274.21</v>
      </c>
      <c r="D32" s="58">
        <v>4.87</v>
      </c>
      <c r="E32" s="58">
        <v>269.34</v>
      </c>
    </row>
    <row r="33" spans="1:5" s="56" customFormat="1" ht="18.75" customHeight="1">
      <c r="A33" s="27" t="s">
        <v>139</v>
      </c>
      <c r="B33" s="27" t="s">
        <v>140</v>
      </c>
      <c r="C33" s="15">
        <f t="shared" si="0"/>
        <v>848.77</v>
      </c>
      <c r="D33" s="15" t="s">
        <v>94</v>
      </c>
      <c r="E33" s="15">
        <f>E34</f>
        <v>848.77</v>
      </c>
    </row>
    <row r="34" spans="1:5" s="55" customFormat="1" ht="18.75" customHeight="1">
      <c r="A34" s="29" t="s">
        <v>141</v>
      </c>
      <c r="B34" s="29" t="s">
        <v>142</v>
      </c>
      <c r="C34" s="19">
        <f t="shared" si="0"/>
        <v>848.77</v>
      </c>
      <c r="D34" s="19" t="s">
        <v>94</v>
      </c>
      <c r="E34" s="19">
        <f>E35</f>
        <v>848.77</v>
      </c>
    </row>
    <row r="35" spans="1:5" s="55" customFormat="1" ht="18.75" customHeight="1">
      <c r="A35" s="29" t="s">
        <v>143</v>
      </c>
      <c r="B35" s="29" t="s">
        <v>144</v>
      </c>
      <c r="C35" s="19">
        <f t="shared" si="0"/>
        <v>848.77</v>
      </c>
      <c r="D35" s="19" t="s">
        <v>94</v>
      </c>
      <c r="E35" s="19">
        <v>848.77</v>
      </c>
    </row>
    <row r="36" spans="1:5" s="55" customFormat="1" ht="22.5" customHeight="1">
      <c r="A36" s="30" t="s">
        <v>196</v>
      </c>
      <c r="B36" s="31"/>
      <c r="C36" s="31"/>
      <c r="D36" s="31"/>
      <c r="E36" s="31"/>
    </row>
  </sheetData>
  <sheetProtection/>
  <mergeCells count="11">
    <mergeCell ref="A1:E1"/>
    <mergeCell ref="A4:B4"/>
    <mergeCell ref="C4:E4"/>
    <mergeCell ref="A8:B8"/>
    <mergeCell ref="A9:B9"/>
    <mergeCell ref="A36:E36"/>
    <mergeCell ref="A5:A7"/>
    <mergeCell ref="B5:B7"/>
    <mergeCell ref="C5:C7"/>
    <mergeCell ref="D5:D7"/>
    <mergeCell ref="E5:E7"/>
  </mergeCell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pane xSplit="2" ySplit="4" topLeftCell="E14" activePane="bottomRight" state="frozen"/>
      <selection pane="bottomRight" activeCell="F20" sqref="F20"/>
    </sheetView>
  </sheetViews>
  <sheetFormatPr defaultColWidth="9.00390625" defaultRowHeight="14.25"/>
  <cols>
    <col min="1" max="1" width="8.00390625" style="38" bestFit="1" customWidth="1"/>
    <col min="2" max="2" width="23.875" style="38" customWidth="1"/>
    <col min="3" max="3" width="11.00390625" style="38" customWidth="1"/>
    <col min="4" max="4" width="8.00390625" style="38" customWidth="1"/>
    <col min="5" max="5" width="16.50390625" style="38" customWidth="1"/>
    <col min="6" max="6" width="10.75390625" style="38" customWidth="1"/>
    <col min="7" max="7" width="8.00390625" style="38" customWidth="1"/>
    <col min="8" max="8" width="29.75390625" style="38" customWidth="1"/>
    <col min="9" max="9" width="10.375" style="38" customWidth="1"/>
    <col min="10" max="10" width="8.50390625" style="38" customWidth="1"/>
    <col min="11" max="16384" width="9.00390625" style="38" customWidth="1"/>
  </cols>
  <sheetData>
    <row r="1" spans="1:9" ht="17.25">
      <c r="A1" s="39" t="s">
        <v>197</v>
      </c>
      <c r="B1" s="40"/>
      <c r="C1" s="40"/>
      <c r="D1" s="40"/>
      <c r="E1" s="40"/>
      <c r="F1" s="40"/>
      <c r="G1" s="40"/>
      <c r="H1" s="40"/>
      <c r="I1" s="40"/>
    </row>
    <row r="2" spans="1:9" s="6" customFormat="1" ht="18" customHeight="1">
      <c r="A2" s="5"/>
      <c r="B2" s="5"/>
      <c r="C2" s="5"/>
      <c r="I2" s="53" t="s">
        <v>198</v>
      </c>
    </row>
    <row r="3" spans="1:9" s="34" customFormat="1" ht="15" customHeight="1">
      <c r="A3" s="34" t="str">
        <f>'g01收入支出决算总表'!A3</f>
        <v>单位名称：岳阳县自然资源局</v>
      </c>
      <c r="I3" s="54" t="s">
        <v>3</v>
      </c>
    </row>
    <row r="4" spans="1:9" s="35" customFormat="1" ht="30.75" customHeight="1">
      <c r="A4" s="41" t="s">
        <v>199</v>
      </c>
      <c r="B4" s="41" t="s">
        <v>91</v>
      </c>
      <c r="C4" s="41" t="s">
        <v>8</v>
      </c>
      <c r="D4" s="41" t="s">
        <v>199</v>
      </c>
      <c r="E4" s="41" t="s">
        <v>91</v>
      </c>
      <c r="F4" s="41" t="s">
        <v>8</v>
      </c>
      <c r="G4" s="41" t="s">
        <v>199</v>
      </c>
      <c r="H4" s="41" t="s">
        <v>91</v>
      </c>
      <c r="I4" s="41" t="s">
        <v>8</v>
      </c>
    </row>
    <row r="5" spans="1:9" s="35" customFormat="1" ht="12" customHeight="1">
      <c r="A5" s="42">
        <v>301</v>
      </c>
      <c r="B5" s="43" t="s">
        <v>200</v>
      </c>
      <c r="C5" s="44">
        <f>SUM(C6:C18)</f>
        <v>2975.51</v>
      </c>
      <c r="D5" s="42">
        <v>302</v>
      </c>
      <c r="E5" s="43" t="s">
        <v>201</v>
      </c>
      <c r="F5" s="44">
        <f>SUM(F6:F32)</f>
        <v>1614.33</v>
      </c>
      <c r="G5" s="42">
        <v>307</v>
      </c>
      <c r="H5" s="43" t="s">
        <v>202</v>
      </c>
      <c r="I5" s="43" t="s">
        <v>94</v>
      </c>
    </row>
    <row r="6" spans="1:9" s="36" customFormat="1" ht="12" customHeight="1">
      <c r="A6" s="45">
        <v>30101</v>
      </c>
      <c r="B6" s="46" t="s">
        <v>203</v>
      </c>
      <c r="C6" s="47">
        <v>1162.87</v>
      </c>
      <c r="D6" s="45">
        <v>30201</v>
      </c>
      <c r="E6" s="46" t="s">
        <v>204</v>
      </c>
      <c r="F6" s="47">
        <v>53.2</v>
      </c>
      <c r="G6" s="45">
        <v>30701</v>
      </c>
      <c r="H6" s="46" t="s">
        <v>205</v>
      </c>
      <c r="I6" s="46" t="s">
        <v>94</v>
      </c>
    </row>
    <row r="7" spans="1:9" s="36" customFormat="1" ht="12" customHeight="1">
      <c r="A7" s="45">
        <v>30102</v>
      </c>
      <c r="B7" s="46" t="s">
        <v>206</v>
      </c>
      <c r="C7" s="47">
        <v>897.35</v>
      </c>
      <c r="D7" s="45">
        <v>30202</v>
      </c>
      <c r="E7" s="46" t="s">
        <v>207</v>
      </c>
      <c r="F7" s="47">
        <v>76.79</v>
      </c>
      <c r="G7" s="45">
        <v>30702</v>
      </c>
      <c r="H7" s="46" t="s">
        <v>208</v>
      </c>
      <c r="I7" s="46" t="s">
        <v>94</v>
      </c>
    </row>
    <row r="8" spans="1:9" s="36" customFormat="1" ht="12" customHeight="1">
      <c r="A8" s="45">
        <v>30103</v>
      </c>
      <c r="B8" s="46" t="s">
        <v>209</v>
      </c>
      <c r="C8" s="47">
        <v>18.19</v>
      </c>
      <c r="D8" s="45">
        <v>30203</v>
      </c>
      <c r="E8" s="46" t="s">
        <v>210</v>
      </c>
      <c r="F8" s="47" t="s">
        <v>94</v>
      </c>
      <c r="G8" s="42">
        <v>310</v>
      </c>
      <c r="H8" s="43" t="s">
        <v>211</v>
      </c>
      <c r="I8" s="44">
        <f>SUM(I9:I24)</f>
        <v>8.39</v>
      </c>
    </row>
    <row r="9" spans="1:9" s="36" customFormat="1" ht="12" customHeight="1">
      <c r="A9" s="45">
        <v>30106</v>
      </c>
      <c r="B9" s="46" t="s">
        <v>212</v>
      </c>
      <c r="C9" s="47" t="s">
        <v>94</v>
      </c>
      <c r="D9" s="45">
        <v>30204</v>
      </c>
      <c r="E9" s="46" t="s">
        <v>213</v>
      </c>
      <c r="F9" s="47" t="s">
        <v>94</v>
      </c>
      <c r="G9" s="45">
        <v>31001</v>
      </c>
      <c r="H9" s="46" t="s">
        <v>214</v>
      </c>
      <c r="I9" s="46" t="s">
        <v>94</v>
      </c>
    </row>
    <row r="10" spans="1:9" s="36" customFormat="1" ht="12" customHeight="1">
      <c r="A10" s="45">
        <v>30107</v>
      </c>
      <c r="B10" s="46" t="s">
        <v>215</v>
      </c>
      <c r="C10" s="47">
        <v>396.86</v>
      </c>
      <c r="D10" s="45">
        <v>30205</v>
      </c>
      <c r="E10" s="46" t="s">
        <v>216</v>
      </c>
      <c r="F10" s="47">
        <v>0.68</v>
      </c>
      <c r="G10" s="45">
        <v>31002</v>
      </c>
      <c r="H10" s="46" t="s">
        <v>217</v>
      </c>
      <c r="I10" s="49">
        <v>8.39</v>
      </c>
    </row>
    <row r="11" spans="1:9" s="36" customFormat="1" ht="12" customHeight="1">
      <c r="A11" s="45">
        <v>30108</v>
      </c>
      <c r="B11" s="46" t="s">
        <v>218</v>
      </c>
      <c r="C11" s="47">
        <v>257.11</v>
      </c>
      <c r="D11" s="45">
        <v>30206</v>
      </c>
      <c r="E11" s="46" t="s">
        <v>219</v>
      </c>
      <c r="F11" s="47">
        <v>9.22</v>
      </c>
      <c r="G11" s="45">
        <v>31003</v>
      </c>
      <c r="H11" s="46" t="s">
        <v>220</v>
      </c>
      <c r="I11" s="46" t="s">
        <v>94</v>
      </c>
    </row>
    <row r="12" spans="1:9" s="36" customFormat="1" ht="12" customHeight="1">
      <c r="A12" s="45">
        <v>30109</v>
      </c>
      <c r="B12" s="46" t="s">
        <v>221</v>
      </c>
      <c r="C12" s="47" t="s">
        <v>94</v>
      </c>
      <c r="D12" s="45">
        <v>30207</v>
      </c>
      <c r="E12" s="46" t="s">
        <v>222</v>
      </c>
      <c r="F12" s="47">
        <v>4.44</v>
      </c>
      <c r="G12" s="45">
        <v>31005</v>
      </c>
      <c r="H12" s="46" t="s">
        <v>223</v>
      </c>
      <c r="I12" s="46" t="s">
        <v>94</v>
      </c>
    </row>
    <row r="13" spans="1:9" s="36" customFormat="1" ht="12" customHeight="1">
      <c r="A13" s="45">
        <v>30110</v>
      </c>
      <c r="B13" s="46" t="s">
        <v>224</v>
      </c>
      <c r="C13" s="47">
        <v>103.18</v>
      </c>
      <c r="D13" s="45">
        <v>30208</v>
      </c>
      <c r="E13" s="46" t="s">
        <v>225</v>
      </c>
      <c r="F13" s="47" t="s">
        <v>94</v>
      </c>
      <c r="G13" s="45">
        <v>31006</v>
      </c>
      <c r="H13" s="46" t="s">
        <v>226</v>
      </c>
      <c r="I13" s="46" t="s">
        <v>94</v>
      </c>
    </row>
    <row r="14" spans="1:9" s="36" customFormat="1" ht="12" customHeight="1">
      <c r="A14" s="45">
        <v>30111</v>
      </c>
      <c r="B14" s="46" t="s">
        <v>227</v>
      </c>
      <c r="C14" s="47">
        <v>16.26</v>
      </c>
      <c r="D14" s="45">
        <v>30209</v>
      </c>
      <c r="E14" s="46" t="s">
        <v>228</v>
      </c>
      <c r="F14" s="47" t="s">
        <v>94</v>
      </c>
      <c r="G14" s="45">
        <v>31007</v>
      </c>
      <c r="H14" s="46" t="s">
        <v>229</v>
      </c>
      <c r="I14" s="46" t="s">
        <v>94</v>
      </c>
    </row>
    <row r="15" spans="1:9" s="36" customFormat="1" ht="12" customHeight="1">
      <c r="A15" s="45">
        <v>30112</v>
      </c>
      <c r="B15" s="46" t="s">
        <v>230</v>
      </c>
      <c r="C15" s="47">
        <v>7.44</v>
      </c>
      <c r="D15" s="45">
        <v>30211</v>
      </c>
      <c r="E15" s="46" t="s">
        <v>231</v>
      </c>
      <c r="F15" s="47">
        <v>41.02</v>
      </c>
      <c r="G15" s="45">
        <v>31008</v>
      </c>
      <c r="H15" s="46" t="s">
        <v>232</v>
      </c>
      <c r="I15" s="46" t="s">
        <v>94</v>
      </c>
    </row>
    <row r="16" spans="1:9" s="36" customFormat="1" ht="12" customHeight="1">
      <c r="A16" s="45">
        <v>30113</v>
      </c>
      <c r="B16" s="46" t="s">
        <v>233</v>
      </c>
      <c r="C16" s="47">
        <v>114.57</v>
      </c>
      <c r="D16" s="45">
        <v>30212</v>
      </c>
      <c r="E16" s="46" t="s">
        <v>234</v>
      </c>
      <c r="F16" s="47" t="s">
        <v>94</v>
      </c>
      <c r="G16" s="45">
        <v>31009</v>
      </c>
      <c r="H16" s="46" t="s">
        <v>235</v>
      </c>
      <c r="I16" s="46" t="s">
        <v>94</v>
      </c>
    </row>
    <row r="17" spans="1:9" s="36" customFormat="1" ht="12" customHeight="1">
      <c r="A17" s="45">
        <v>30114</v>
      </c>
      <c r="B17" s="46" t="s">
        <v>236</v>
      </c>
      <c r="C17" s="47" t="s">
        <v>94</v>
      </c>
      <c r="D17" s="45">
        <v>30213</v>
      </c>
      <c r="E17" s="46" t="s">
        <v>237</v>
      </c>
      <c r="F17" s="47">
        <v>3.04</v>
      </c>
      <c r="G17" s="45">
        <v>31010</v>
      </c>
      <c r="H17" s="46" t="s">
        <v>238</v>
      </c>
      <c r="I17" s="46" t="s">
        <v>94</v>
      </c>
    </row>
    <row r="18" spans="1:9" s="36" customFormat="1" ht="12" customHeight="1">
      <c r="A18" s="45">
        <v>30199</v>
      </c>
      <c r="B18" s="46" t="s">
        <v>239</v>
      </c>
      <c r="C18" s="47">
        <v>1.68</v>
      </c>
      <c r="D18" s="45">
        <v>30214</v>
      </c>
      <c r="E18" s="46" t="s">
        <v>240</v>
      </c>
      <c r="F18" s="47">
        <v>11.2</v>
      </c>
      <c r="G18" s="45">
        <v>31011</v>
      </c>
      <c r="H18" s="46" t="s">
        <v>241</v>
      </c>
      <c r="I18" s="46" t="s">
        <v>94</v>
      </c>
    </row>
    <row r="19" spans="1:9" s="36" customFormat="1" ht="12" customHeight="1">
      <c r="A19" s="42">
        <v>303</v>
      </c>
      <c r="B19" s="43" t="s">
        <v>242</v>
      </c>
      <c r="C19" s="48">
        <f>SUM(C20:C31)</f>
        <v>47.96</v>
      </c>
      <c r="D19" s="45">
        <v>30215</v>
      </c>
      <c r="E19" s="46" t="s">
        <v>243</v>
      </c>
      <c r="F19" s="47">
        <v>12.84</v>
      </c>
      <c r="G19" s="45">
        <v>31012</v>
      </c>
      <c r="H19" s="46" t="s">
        <v>244</v>
      </c>
      <c r="I19" s="46" t="s">
        <v>94</v>
      </c>
    </row>
    <row r="20" spans="1:9" s="36" customFormat="1" ht="12" customHeight="1">
      <c r="A20" s="45">
        <v>30301</v>
      </c>
      <c r="B20" s="46" t="s">
        <v>245</v>
      </c>
      <c r="C20" s="47" t="s">
        <v>94</v>
      </c>
      <c r="D20" s="45">
        <v>30216</v>
      </c>
      <c r="E20" s="46" t="s">
        <v>246</v>
      </c>
      <c r="F20" s="47">
        <v>5.97</v>
      </c>
      <c r="G20" s="45">
        <v>31013</v>
      </c>
      <c r="H20" s="46" t="s">
        <v>247</v>
      </c>
      <c r="I20" s="46" t="s">
        <v>94</v>
      </c>
    </row>
    <row r="21" spans="1:9" s="36" customFormat="1" ht="12" customHeight="1">
      <c r="A21" s="45">
        <v>30302</v>
      </c>
      <c r="B21" s="46" t="s">
        <v>248</v>
      </c>
      <c r="C21" s="47">
        <v>4.02</v>
      </c>
      <c r="D21" s="45">
        <v>30217</v>
      </c>
      <c r="E21" s="46" t="s">
        <v>249</v>
      </c>
      <c r="F21" s="47">
        <v>9.75</v>
      </c>
      <c r="G21" s="45">
        <v>31019</v>
      </c>
      <c r="H21" s="46" t="s">
        <v>250</v>
      </c>
      <c r="I21" s="46" t="s">
        <v>94</v>
      </c>
    </row>
    <row r="22" spans="1:9" s="36" customFormat="1" ht="12" customHeight="1">
      <c r="A22" s="45">
        <v>30303</v>
      </c>
      <c r="B22" s="46" t="s">
        <v>251</v>
      </c>
      <c r="C22" s="47" t="s">
        <v>94</v>
      </c>
      <c r="D22" s="45">
        <v>30218</v>
      </c>
      <c r="E22" s="46" t="s">
        <v>252</v>
      </c>
      <c r="F22" s="47" t="s">
        <v>94</v>
      </c>
      <c r="G22" s="45">
        <v>31021</v>
      </c>
      <c r="H22" s="46" t="s">
        <v>253</v>
      </c>
      <c r="I22" s="46" t="s">
        <v>94</v>
      </c>
    </row>
    <row r="23" spans="1:9" s="36" customFormat="1" ht="12" customHeight="1">
      <c r="A23" s="45">
        <v>30304</v>
      </c>
      <c r="B23" s="46" t="s">
        <v>254</v>
      </c>
      <c r="C23" s="47">
        <v>43.84</v>
      </c>
      <c r="D23" s="45">
        <v>30224</v>
      </c>
      <c r="E23" s="46" t="s">
        <v>255</v>
      </c>
      <c r="F23" s="47" t="s">
        <v>94</v>
      </c>
      <c r="G23" s="45">
        <v>31022</v>
      </c>
      <c r="H23" s="46" t="s">
        <v>256</v>
      </c>
      <c r="I23" s="46" t="s">
        <v>94</v>
      </c>
    </row>
    <row r="24" spans="1:9" s="36" customFormat="1" ht="12" customHeight="1">
      <c r="A24" s="45">
        <v>30305</v>
      </c>
      <c r="B24" s="46" t="s">
        <v>257</v>
      </c>
      <c r="C24" s="47" t="s">
        <v>94</v>
      </c>
      <c r="D24" s="45">
        <v>30225</v>
      </c>
      <c r="E24" s="46" t="s">
        <v>258</v>
      </c>
      <c r="F24" s="47" t="s">
        <v>94</v>
      </c>
      <c r="G24" s="45">
        <v>31099</v>
      </c>
      <c r="H24" s="46" t="s">
        <v>259</v>
      </c>
      <c r="I24" s="46" t="s">
        <v>94</v>
      </c>
    </row>
    <row r="25" spans="1:9" s="36" customFormat="1" ht="12" customHeight="1">
      <c r="A25" s="45">
        <v>30306</v>
      </c>
      <c r="B25" s="46" t="s">
        <v>260</v>
      </c>
      <c r="C25" s="47" t="s">
        <v>94</v>
      </c>
      <c r="D25" s="45">
        <v>30226</v>
      </c>
      <c r="E25" s="46" t="s">
        <v>261</v>
      </c>
      <c r="F25" s="47">
        <v>4.48</v>
      </c>
      <c r="G25" s="42">
        <v>399</v>
      </c>
      <c r="H25" s="43" t="s">
        <v>146</v>
      </c>
      <c r="I25" s="43" t="s">
        <v>94</v>
      </c>
    </row>
    <row r="26" spans="1:9" s="36" customFormat="1" ht="12" customHeight="1">
      <c r="A26" s="45">
        <v>30307</v>
      </c>
      <c r="B26" s="46" t="s">
        <v>262</v>
      </c>
      <c r="C26" s="47" t="s">
        <v>94</v>
      </c>
      <c r="D26" s="45">
        <v>30227</v>
      </c>
      <c r="E26" s="46" t="s">
        <v>263</v>
      </c>
      <c r="F26" s="47">
        <v>1040.56</v>
      </c>
      <c r="G26" s="45">
        <v>39906</v>
      </c>
      <c r="H26" s="46" t="s">
        <v>264</v>
      </c>
      <c r="I26" s="46" t="s">
        <v>94</v>
      </c>
    </row>
    <row r="27" spans="1:9" s="36" customFormat="1" ht="12" customHeight="1">
      <c r="A27" s="45">
        <v>30308</v>
      </c>
      <c r="B27" s="46" t="s">
        <v>265</v>
      </c>
      <c r="C27" s="47" t="s">
        <v>94</v>
      </c>
      <c r="D27" s="45">
        <v>30228</v>
      </c>
      <c r="E27" s="46" t="s">
        <v>266</v>
      </c>
      <c r="F27" s="47">
        <v>142.09</v>
      </c>
      <c r="G27" s="45">
        <v>39907</v>
      </c>
      <c r="H27" s="46" t="s">
        <v>267</v>
      </c>
      <c r="I27" s="46" t="s">
        <v>94</v>
      </c>
    </row>
    <row r="28" spans="1:9" s="36" customFormat="1" ht="12" customHeight="1">
      <c r="A28" s="45">
        <v>30309</v>
      </c>
      <c r="B28" s="46" t="s">
        <v>268</v>
      </c>
      <c r="C28" s="47" t="s">
        <v>94</v>
      </c>
      <c r="D28" s="45">
        <v>30229</v>
      </c>
      <c r="E28" s="46" t="s">
        <v>269</v>
      </c>
      <c r="F28" s="47" t="s">
        <v>94</v>
      </c>
      <c r="G28" s="45">
        <v>39908</v>
      </c>
      <c r="H28" s="46" t="s">
        <v>270</v>
      </c>
      <c r="I28" s="46" t="s">
        <v>94</v>
      </c>
    </row>
    <row r="29" spans="1:9" s="36" customFormat="1" ht="12" customHeight="1">
      <c r="A29" s="45">
        <v>30310</v>
      </c>
      <c r="B29" s="46" t="s">
        <v>271</v>
      </c>
      <c r="C29" s="47" t="s">
        <v>94</v>
      </c>
      <c r="D29" s="45">
        <v>30231</v>
      </c>
      <c r="E29" s="46" t="s">
        <v>272</v>
      </c>
      <c r="F29" s="47" t="s">
        <v>94</v>
      </c>
      <c r="G29" s="45">
        <v>39999</v>
      </c>
      <c r="H29" s="46" t="s">
        <v>149</v>
      </c>
      <c r="I29" s="46" t="s">
        <v>94</v>
      </c>
    </row>
    <row r="30" spans="1:9" s="36" customFormat="1" ht="12" customHeight="1">
      <c r="A30" s="45">
        <v>30311</v>
      </c>
      <c r="B30" s="46" t="s">
        <v>273</v>
      </c>
      <c r="C30" s="47" t="s">
        <v>94</v>
      </c>
      <c r="D30" s="45">
        <v>30239</v>
      </c>
      <c r="E30" s="46" t="s">
        <v>274</v>
      </c>
      <c r="F30" s="49">
        <v>19.31</v>
      </c>
      <c r="G30" s="46"/>
      <c r="H30" s="46"/>
      <c r="I30" s="46" t="s">
        <v>94</v>
      </c>
    </row>
    <row r="31" spans="1:9" s="36" customFormat="1" ht="12" customHeight="1">
      <c r="A31" s="45">
        <v>30399</v>
      </c>
      <c r="B31" s="46" t="s">
        <v>275</v>
      </c>
      <c r="C31" s="47">
        <v>0.1</v>
      </c>
      <c r="D31" s="45">
        <v>30240</v>
      </c>
      <c r="E31" s="46" t="s">
        <v>276</v>
      </c>
      <c r="F31" s="49">
        <v>14.36</v>
      </c>
      <c r="G31" s="46"/>
      <c r="H31" s="46"/>
      <c r="I31" s="46" t="s">
        <v>94</v>
      </c>
    </row>
    <row r="32" spans="1:9" s="36" customFormat="1" ht="12" customHeight="1">
      <c r="A32" s="46"/>
      <c r="B32" s="46"/>
      <c r="C32" s="49" t="s">
        <v>94</v>
      </c>
      <c r="D32" s="45">
        <v>30299</v>
      </c>
      <c r="E32" s="46" t="s">
        <v>277</v>
      </c>
      <c r="F32" s="49">
        <v>165.38</v>
      </c>
      <c r="G32" s="46"/>
      <c r="H32" s="46"/>
      <c r="I32" s="46" t="s">
        <v>94</v>
      </c>
    </row>
    <row r="33" spans="1:9" s="35" customFormat="1" ht="12" customHeight="1">
      <c r="A33" s="50" t="s">
        <v>278</v>
      </c>
      <c r="B33" s="50"/>
      <c r="C33" s="51">
        <f>C5+C19</f>
        <v>3023.4700000000003</v>
      </c>
      <c r="D33" s="50" t="s">
        <v>279</v>
      </c>
      <c r="E33" s="50"/>
      <c r="F33" s="50"/>
      <c r="G33" s="50"/>
      <c r="H33" s="50"/>
      <c r="I33" s="44">
        <f>F5+I8</f>
        <v>1622.72</v>
      </c>
    </row>
    <row r="34" spans="1:9" s="37" customFormat="1" ht="19.5" customHeight="1">
      <c r="A34" s="52" t="s">
        <v>280</v>
      </c>
      <c r="B34" s="52"/>
      <c r="C34" s="52"/>
      <c r="D34" s="52"/>
      <c r="E34" s="52"/>
      <c r="F34" s="52"/>
      <c r="G34" s="52"/>
      <c r="H34" s="52"/>
      <c r="I34" s="52"/>
    </row>
  </sheetData>
  <sheetProtection/>
  <mergeCells count="4">
    <mergeCell ref="A1:I1"/>
    <mergeCell ref="A33:B33"/>
    <mergeCell ref="D33:H33"/>
    <mergeCell ref="A34:I34"/>
  </mergeCells>
  <printOptions horizontalCentered="1"/>
  <pageMargins left="0.19652777777777777" right="0.19652777777777777" top="0.7868055555555555" bottom="0.7868055555555555" header="0.39305555555555555" footer="0.39305555555555555"/>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L9"/>
  <sheetViews>
    <sheetView workbookViewId="0" topLeftCell="A1">
      <pane xSplit="1" ySplit="7" topLeftCell="H8" activePane="bottomRight" state="frozen"/>
      <selection pane="bottomRight" activeCell="G12" sqref="G12"/>
    </sheetView>
  </sheetViews>
  <sheetFormatPr defaultColWidth="9.00390625" defaultRowHeight="14.25"/>
  <cols>
    <col min="1" max="12" width="10.125" style="3" customWidth="1"/>
    <col min="13" max="16384" width="9.00390625" style="3" customWidth="1"/>
  </cols>
  <sheetData>
    <row r="1" spans="1:12" s="22" customFormat="1" ht="30" customHeight="1">
      <c r="A1" s="4" t="s">
        <v>281</v>
      </c>
      <c r="B1" s="4"/>
      <c r="C1" s="4"/>
      <c r="D1" s="4"/>
      <c r="E1" s="4"/>
      <c r="F1" s="4"/>
      <c r="G1" s="4"/>
      <c r="H1" s="4"/>
      <c r="I1" s="4"/>
      <c r="J1" s="4"/>
      <c r="K1" s="4"/>
      <c r="L1" s="4"/>
    </row>
    <row r="2" s="6" customFormat="1" ht="36" customHeight="1">
      <c r="L2" s="7" t="s">
        <v>282</v>
      </c>
    </row>
    <row r="3" spans="1:12" s="6" customFormat="1" ht="36" customHeight="1">
      <c r="A3" s="9" t="str">
        <f>'g01收入支出决算总表'!A3</f>
        <v>单位名称：岳阳县自然资源局</v>
      </c>
      <c r="B3" s="26"/>
      <c r="C3" s="26"/>
      <c r="D3" s="26"/>
      <c r="E3" s="26"/>
      <c r="F3" s="26"/>
      <c r="G3" s="26"/>
      <c r="H3" s="26"/>
      <c r="I3" s="26"/>
      <c r="J3" s="26"/>
      <c r="K3" s="26"/>
      <c r="L3" s="7" t="s">
        <v>3</v>
      </c>
    </row>
    <row r="4" spans="1:12" s="23" customFormat="1" ht="36" customHeight="1">
      <c r="A4" s="12" t="s">
        <v>283</v>
      </c>
      <c r="B4" s="12"/>
      <c r="C4" s="12"/>
      <c r="D4" s="12"/>
      <c r="E4" s="12"/>
      <c r="F4" s="12"/>
      <c r="G4" s="12" t="s">
        <v>8</v>
      </c>
      <c r="H4" s="12"/>
      <c r="I4" s="12"/>
      <c r="J4" s="12"/>
      <c r="K4" s="12"/>
      <c r="L4" s="12"/>
    </row>
    <row r="5" spans="1:12" s="23" customFormat="1" ht="36" customHeight="1">
      <c r="A5" s="12" t="s">
        <v>93</v>
      </c>
      <c r="B5" s="12" t="s">
        <v>284</v>
      </c>
      <c r="C5" s="12" t="s">
        <v>285</v>
      </c>
      <c r="D5" s="12"/>
      <c r="E5" s="12"/>
      <c r="F5" s="12" t="s">
        <v>286</v>
      </c>
      <c r="G5" s="12" t="s">
        <v>93</v>
      </c>
      <c r="H5" s="12" t="s">
        <v>284</v>
      </c>
      <c r="I5" s="12" t="s">
        <v>285</v>
      </c>
      <c r="J5" s="12"/>
      <c r="K5" s="12"/>
      <c r="L5" s="12" t="s">
        <v>286</v>
      </c>
    </row>
    <row r="6" spans="1:12" s="23" customFormat="1" ht="36" customHeight="1">
      <c r="A6" s="12"/>
      <c r="B6" s="12"/>
      <c r="C6" s="12" t="s">
        <v>194</v>
      </c>
      <c r="D6" s="12" t="s">
        <v>287</v>
      </c>
      <c r="E6" s="12" t="s">
        <v>288</v>
      </c>
      <c r="F6" s="12"/>
      <c r="G6" s="12"/>
      <c r="H6" s="12"/>
      <c r="I6" s="12" t="s">
        <v>194</v>
      </c>
      <c r="J6" s="12" t="s">
        <v>287</v>
      </c>
      <c r="K6" s="12" t="s">
        <v>288</v>
      </c>
      <c r="L6" s="12"/>
    </row>
    <row r="7" spans="1:12" s="23" customFormat="1" ht="36" customHeight="1">
      <c r="A7" s="11">
        <v>1</v>
      </c>
      <c r="B7" s="11">
        <v>2</v>
      </c>
      <c r="C7" s="11">
        <v>3</v>
      </c>
      <c r="D7" s="11">
        <v>4</v>
      </c>
      <c r="E7" s="11">
        <v>5</v>
      </c>
      <c r="F7" s="11">
        <v>6</v>
      </c>
      <c r="G7" s="11">
        <v>7</v>
      </c>
      <c r="H7" s="11">
        <v>8</v>
      </c>
      <c r="I7" s="11">
        <v>9</v>
      </c>
      <c r="J7" s="11">
        <v>10</v>
      </c>
      <c r="K7" s="11">
        <v>11</v>
      </c>
      <c r="L7" s="11">
        <v>12</v>
      </c>
    </row>
    <row r="8" spans="1:12" s="23" customFormat="1" ht="36" customHeight="1">
      <c r="A8" s="33">
        <f>B8+C8+F8</f>
        <v>11.7</v>
      </c>
      <c r="B8" s="33"/>
      <c r="C8" s="33"/>
      <c r="D8" s="33"/>
      <c r="E8" s="33"/>
      <c r="F8" s="33">
        <v>11.7</v>
      </c>
      <c r="G8" s="33">
        <f>H8+I8+L8</f>
        <v>9.75</v>
      </c>
      <c r="H8" s="33"/>
      <c r="I8" s="33"/>
      <c r="J8" s="33"/>
      <c r="K8" s="33"/>
      <c r="L8" s="33">
        <v>9.75</v>
      </c>
    </row>
    <row r="9" spans="1:12" s="8" customFormat="1" ht="49.5" customHeight="1">
      <c r="A9" s="30" t="s">
        <v>289</v>
      </c>
      <c r="B9" s="31"/>
      <c r="C9" s="31"/>
      <c r="D9" s="31"/>
      <c r="E9" s="31"/>
      <c r="F9" s="31"/>
      <c r="G9" s="31"/>
      <c r="H9" s="31"/>
      <c r="I9" s="31"/>
      <c r="J9" s="31"/>
      <c r="K9" s="31"/>
      <c r="L9" s="31"/>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21"/>
  <sheetViews>
    <sheetView workbookViewId="0" topLeftCell="A4">
      <selection activeCell="E12" sqref="E12:E15"/>
    </sheetView>
  </sheetViews>
  <sheetFormatPr defaultColWidth="9.00390625" defaultRowHeight="14.25"/>
  <cols>
    <col min="1" max="1" width="10.50390625" style="3" customWidth="1"/>
    <col min="2" max="2" width="26.50390625" style="3" customWidth="1"/>
    <col min="3" max="3" width="12.875" style="3" customWidth="1"/>
    <col min="4" max="4" width="13.25390625" style="3" customWidth="1"/>
    <col min="5" max="5" width="13.00390625" style="3" customWidth="1"/>
    <col min="6" max="6" width="10.875" style="3" customWidth="1"/>
    <col min="7" max="7" width="12.625" style="3" customWidth="1"/>
    <col min="8" max="8" width="12.375" style="3" customWidth="1"/>
    <col min="9" max="16384" width="9.00390625" style="3" customWidth="1"/>
  </cols>
  <sheetData>
    <row r="1" spans="1:8" s="22" customFormat="1" ht="30" customHeight="1">
      <c r="A1" s="4" t="s">
        <v>290</v>
      </c>
      <c r="B1" s="4"/>
      <c r="C1" s="4"/>
      <c r="D1" s="4"/>
      <c r="E1" s="4"/>
      <c r="F1" s="4"/>
      <c r="G1" s="4"/>
      <c r="H1" s="4"/>
    </row>
    <row r="2" spans="1:8" s="6" customFormat="1" ht="18.75" customHeight="1">
      <c r="A2" s="5"/>
      <c r="B2" s="5"/>
      <c r="H2" s="7" t="s">
        <v>291</v>
      </c>
    </row>
    <row r="3" spans="1:8" s="6" customFormat="1" ht="18.75" customHeight="1">
      <c r="A3" s="9" t="str">
        <f>'g01收入支出决算总表'!A3</f>
        <v>单位名称：岳阳县自然资源局</v>
      </c>
      <c r="B3" s="5"/>
      <c r="C3" s="26"/>
      <c r="D3" s="26"/>
      <c r="E3" s="26"/>
      <c r="F3" s="26"/>
      <c r="G3" s="26"/>
      <c r="H3" s="7" t="s">
        <v>3</v>
      </c>
    </row>
    <row r="4" spans="1:8" s="23" customFormat="1" ht="18.75" customHeight="1">
      <c r="A4" s="11" t="s">
        <v>192</v>
      </c>
      <c r="B4" s="11"/>
      <c r="C4" s="12" t="s">
        <v>292</v>
      </c>
      <c r="D4" s="12" t="s">
        <v>293</v>
      </c>
      <c r="E4" s="12" t="s">
        <v>193</v>
      </c>
      <c r="F4" s="12"/>
      <c r="G4" s="12"/>
      <c r="H4" s="12" t="s">
        <v>294</v>
      </c>
    </row>
    <row r="5" spans="1:8" s="23" customFormat="1" ht="18.75" customHeight="1">
      <c r="A5" s="11" t="s">
        <v>90</v>
      </c>
      <c r="B5" s="11" t="s">
        <v>91</v>
      </c>
      <c r="C5" s="12"/>
      <c r="D5" s="12"/>
      <c r="E5" s="12" t="s">
        <v>194</v>
      </c>
      <c r="F5" s="12" t="s">
        <v>195</v>
      </c>
      <c r="G5" s="12" t="s">
        <v>154</v>
      </c>
      <c r="H5" s="12"/>
    </row>
    <row r="6" spans="1:8" s="23" customFormat="1" ht="18.75" customHeight="1">
      <c r="A6" s="11"/>
      <c r="B6" s="11"/>
      <c r="C6" s="12"/>
      <c r="D6" s="12"/>
      <c r="E6" s="12"/>
      <c r="F6" s="12"/>
      <c r="G6" s="12"/>
      <c r="H6" s="12"/>
    </row>
    <row r="7" spans="1:8" s="23" customFormat="1" ht="18.75" customHeight="1">
      <c r="A7" s="11"/>
      <c r="B7" s="11"/>
      <c r="C7" s="12"/>
      <c r="D7" s="12"/>
      <c r="E7" s="12"/>
      <c r="F7" s="12"/>
      <c r="G7" s="12"/>
      <c r="H7" s="12"/>
    </row>
    <row r="8" spans="1:8" s="23" customFormat="1" ht="27.75" customHeight="1">
      <c r="A8" s="11" t="s">
        <v>92</v>
      </c>
      <c r="B8" s="11"/>
      <c r="C8" s="11">
        <v>1</v>
      </c>
      <c r="D8" s="11">
        <v>2</v>
      </c>
      <c r="E8" s="11">
        <v>3</v>
      </c>
      <c r="F8" s="11">
        <v>4</v>
      </c>
      <c r="G8" s="11">
        <v>5</v>
      </c>
      <c r="H8" s="11">
        <v>6</v>
      </c>
    </row>
    <row r="9" spans="1:8" s="23" customFormat="1" ht="27.75" customHeight="1">
      <c r="A9" s="11" t="s">
        <v>93</v>
      </c>
      <c r="B9" s="11"/>
      <c r="C9" s="15">
        <f>C10</f>
        <v>1902.64</v>
      </c>
      <c r="D9" s="15">
        <f>D10</f>
        <v>8265.02</v>
      </c>
      <c r="E9" s="15">
        <f>F9+G9</f>
        <v>9408.47</v>
      </c>
      <c r="F9" s="15"/>
      <c r="G9" s="15">
        <f>G10</f>
        <v>9408.47</v>
      </c>
      <c r="H9" s="15">
        <f>C9+D9-E9</f>
        <v>759.1900000000005</v>
      </c>
    </row>
    <row r="10" spans="1:8" s="24" customFormat="1" ht="27.75" customHeight="1">
      <c r="A10" s="27" t="s">
        <v>111</v>
      </c>
      <c r="B10" s="28" t="s">
        <v>112</v>
      </c>
      <c r="C10" s="15">
        <f>C11+C15</f>
        <v>1902.64</v>
      </c>
      <c r="D10" s="15">
        <f>D11+D15</f>
        <v>8265.02</v>
      </c>
      <c r="E10" s="15">
        <f aca="true" t="shared" si="0" ref="E10:E16">F10+G10</f>
        <v>9408.47</v>
      </c>
      <c r="F10" s="15"/>
      <c r="G10" s="15">
        <f>G11+G15</f>
        <v>9408.47</v>
      </c>
      <c r="H10" s="15">
        <f aca="true" t="shared" si="1" ref="H10:H16">C10+D10-E10</f>
        <v>759.1900000000005</v>
      </c>
    </row>
    <row r="11" spans="1:8" s="25" customFormat="1" ht="27.75" customHeight="1">
      <c r="A11" s="29" t="s">
        <v>117</v>
      </c>
      <c r="B11" s="17" t="s">
        <v>118</v>
      </c>
      <c r="C11" s="19">
        <f>SUM(C12:C14)</f>
        <v>1887.14</v>
      </c>
      <c r="D11" s="19">
        <f>SUM(D12:D14)</f>
        <v>8265.02</v>
      </c>
      <c r="E11" s="19">
        <f t="shared" si="0"/>
        <v>9402.48</v>
      </c>
      <c r="F11" s="19"/>
      <c r="G11" s="19">
        <f>SUM(G12:G14)</f>
        <v>9402.48</v>
      </c>
      <c r="H11" s="19">
        <f t="shared" si="1"/>
        <v>749.6800000000003</v>
      </c>
    </row>
    <row r="12" spans="1:8" s="25" customFormat="1" ht="27.75" customHeight="1">
      <c r="A12" s="29" t="s">
        <v>119</v>
      </c>
      <c r="B12" s="17" t="s">
        <v>120</v>
      </c>
      <c r="C12" s="19" t="s">
        <v>94</v>
      </c>
      <c r="D12" s="19">
        <v>1934.69</v>
      </c>
      <c r="E12" s="19">
        <f t="shared" si="0"/>
        <v>1934.69</v>
      </c>
      <c r="F12" s="19"/>
      <c r="G12" s="19">
        <v>1934.69</v>
      </c>
      <c r="H12" s="19"/>
    </row>
    <row r="13" spans="1:8" s="25" customFormat="1" ht="27.75" customHeight="1">
      <c r="A13" s="29" t="s">
        <v>121</v>
      </c>
      <c r="B13" s="17" t="s">
        <v>122</v>
      </c>
      <c r="C13" s="19">
        <v>1887.14</v>
      </c>
      <c r="D13" s="19">
        <v>6310.33</v>
      </c>
      <c r="E13" s="19">
        <f t="shared" si="0"/>
        <v>7447.79</v>
      </c>
      <c r="F13" s="19"/>
      <c r="G13" s="19">
        <v>7447.79</v>
      </c>
      <c r="H13" s="19">
        <f t="shared" si="1"/>
        <v>749.6799999999994</v>
      </c>
    </row>
    <row r="14" spans="1:8" s="25" customFormat="1" ht="27.75" customHeight="1">
      <c r="A14" s="29" t="s">
        <v>123</v>
      </c>
      <c r="B14" s="17" t="s">
        <v>124</v>
      </c>
      <c r="C14" s="19" t="s">
        <v>94</v>
      </c>
      <c r="D14" s="19">
        <v>20</v>
      </c>
      <c r="E14" s="19">
        <f t="shared" si="0"/>
        <v>20</v>
      </c>
      <c r="F14" s="19"/>
      <c r="G14" s="19">
        <v>20</v>
      </c>
      <c r="H14" s="19"/>
    </row>
    <row r="15" spans="1:8" s="25" customFormat="1" ht="27.75" customHeight="1">
      <c r="A15" s="29" t="s">
        <v>158</v>
      </c>
      <c r="B15" s="17" t="s">
        <v>159</v>
      </c>
      <c r="C15" s="19">
        <f>C16</f>
        <v>15.5</v>
      </c>
      <c r="D15" s="19"/>
      <c r="E15" s="19">
        <f>E16</f>
        <v>5.99</v>
      </c>
      <c r="F15" s="19"/>
      <c r="G15" s="19">
        <f>G16</f>
        <v>5.99</v>
      </c>
      <c r="H15" s="19">
        <f t="shared" si="1"/>
        <v>9.51</v>
      </c>
    </row>
    <row r="16" spans="1:8" s="25" customFormat="1" ht="27.75" customHeight="1">
      <c r="A16" s="29" t="s">
        <v>160</v>
      </c>
      <c r="B16" s="17" t="s">
        <v>161</v>
      </c>
      <c r="C16" s="19">
        <v>15.5</v>
      </c>
      <c r="D16" s="19"/>
      <c r="E16" s="19">
        <f t="shared" si="0"/>
        <v>5.99</v>
      </c>
      <c r="F16" s="19"/>
      <c r="G16" s="19">
        <v>5.99</v>
      </c>
      <c r="H16" s="19">
        <f t="shared" si="1"/>
        <v>9.51</v>
      </c>
    </row>
    <row r="17" spans="1:8" s="8" customFormat="1" ht="43.5" customHeight="1">
      <c r="A17" s="30" t="s">
        <v>295</v>
      </c>
      <c r="B17" s="31"/>
      <c r="C17" s="31"/>
      <c r="D17" s="31"/>
      <c r="E17" s="31"/>
      <c r="F17" s="31"/>
      <c r="G17" s="31"/>
      <c r="H17" s="31"/>
    </row>
    <row r="18" ht="15">
      <c r="A18" s="32"/>
    </row>
    <row r="19" ht="15">
      <c r="A19" s="32"/>
    </row>
    <row r="20" ht="15">
      <c r="A20" s="32"/>
    </row>
    <row r="21" ht="15">
      <c r="A21" s="32"/>
    </row>
  </sheetData>
  <sheetProtection/>
  <mergeCells count="14">
    <mergeCell ref="A1:H1"/>
    <mergeCell ref="A4:B4"/>
    <mergeCell ref="E4:G4"/>
    <mergeCell ref="A8:B8"/>
    <mergeCell ref="A9:B9"/>
    <mergeCell ref="A17:H17"/>
    <mergeCell ref="A5:A7"/>
    <mergeCell ref="B5:B7"/>
    <mergeCell ref="C4:C7"/>
    <mergeCell ref="D4:D7"/>
    <mergeCell ref="E5:E7"/>
    <mergeCell ref="F5:F7"/>
    <mergeCell ref="G5:G7"/>
    <mergeCell ref="H4:H7"/>
  </mergeCell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IQ16"/>
  <sheetViews>
    <sheetView zoomScale="90" zoomScaleNormal="90" workbookViewId="0" topLeftCell="A1">
      <selection activeCell="A16" sqref="A16:E16"/>
    </sheetView>
  </sheetViews>
  <sheetFormatPr defaultColWidth="9.00390625" defaultRowHeight="14.25"/>
  <cols>
    <col min="1" max="1" width="16.00390625" style="3" customWidth="1"/>
    <col min="2" max="2" width="31.75390625" style="3" customWidth="1"/>
    <col min="3" max="4" width="21.875" style="3" customWidth="1"/>
    <col min="5" max="5" width="27.50390625" style="3" customWidth="1"/>
    <col min="6" max="251" width="9.00390625" style="3" customWidth="1"/>
  </cols>
  <sheetData>
    <row r="1" spans="1:5" ht="36" customHeight="1">
      <c r="A1" s="4" t="s">
        <v>296</v>
      </c>
      <c r="B1" s="4"/>
      <c r="C1" s="4"/>
      <c r="D1" s="4"/>
      <c r="E1" s="4"/>
    </row>
    <row r="2" spans="1:251" s="1" customFormat="1" ht="22.5" customHeight="1">
      <c r="A2" s="5"/>
      <c r="B2" s="5"/>
      <c r="C2" s="6"/>
      <c r="D2" s="6"/>
      <c r="E2" s="7" t="s">
        <v>297</v>
      </c>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row>
    <row r="3" spans="1:251" s="1" customFormat="1" ht="22.5" customHeight="1">
      <c r="A3" s="9" t="str">
        <f>'g01收入支出决算总表'!A3</f>
        <v>单位名称：岳阳县自然资源局</v>
      </c>
      <c r="B3" s="5"/>
      <c r="C3" s="10"/>
      <c r="D3" s="10"/>
      <c r="E3" s="7" t="s">
        <v>3</v>
      </c>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row>
    <row r="4" spans="1:251" s="2" customFormat="1" ht="22.5" customHeight="1">
      <c r="A4" s="11" t="s">
        <v>192</v>
      </c>
      <c r="B4" s="11"/>
      <c r="C4" s="12" t="s">
        <v>193</v>
      </c>
      <c r="D4" s="12"/>
      <c r="E4" s="12"/>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row>
    <row r="5" spans="1:251" s="2" customFormat="1" ht="22.5" customHeight="1">
      <c r="A5" s="11" t="s">
        <v>90</v>
      </c>
      <c r="B5" s="11" t="s">
        <v>91</v>
      </c>
      <c r="C5" s="12" t="s">
        <v>93</v>
      </c>
      <c r="D5" s="12" t="s">
        <v>195</v>
      </c>
      <c r="E5" s="11" t="s">
        <v>154</v>
      </c>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row>
    <row r="6" spans="1:251" s="2" customFormat="1" ht="22.5" customHeight="1">
      <c r="A6" s="11"/>
      <c r="B6" s="11"/>
      <c r="C6" s="12"/>
      <c r="D6" s="12"/>
      <c r="E6" s="11"/>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row>
    <row r="7" spans="1:251" s="2" customFormat="1" ht="22.5" customHeight="1">
      <c r="A7" s="11"/>
      <c r="B7" s="11"/>
      <c r="C7" s="12"/>
      <c r="D7" s="12"/>
      <c r="E7" s="11"/>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row>
    <row r="8" spans="1:251" s="2" customFormat="1" ht="22.5" customHeight="1">
      <c r="A8" s="11" t="s">
        <v>92</v>
      </c>
      <c r="B8" s="11"/>
      <c r="C8" s="11">
        <v>1</v>
      </c>
      <c r="D8" s="11">
        <v>2</v>
      </c>
      <c r="E8" s="11">
        <v>3</v>
      </c>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row>
    <row r="9" spans="1:251" s="2" customFormat="1" ht="22.5" customHeight="1">
      <c r="A9" s="11" t="s">
        <v>93</v>
      </c>
      <c r="B9" s="11"/>
      <c r="C9" s="14"/>
      <c r="D9" s="15">
        <v>0</v>
      </c>
      <c r="E9" s="15">
        <v>0</v>
      </c>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row>
    <row r="10" spans="1:251" s="1" customFormat="1" ht="22.5" customHeight="1">
      <c r="A10" s="16"/>
      <c r="B10" s="17"/>
      <c r="C10" s="18"/>
      <c r="D10" s="19"/>
      <c r="E10" s="19"/>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row>
    <row r="11" spans="1:251" s="1" customFormat="1" ht="22.5" customHeight="1">
      <c r="A11" s="16"/>
      <c r="B11" s="17"/>
      <c r="C11" s="18"/>
      <c r="D11" s="19"/>
      <c r="E11" s="19"/>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row>
    <row r="12" spans="1:251" s="1" customFormat="1" ht="22.5" customHeight="1">
      <c r="A12" s="16"/>
      <c r="B12" s="17"/>
      <c r="C12" s="18"/>
      <c r="D12" s="19"/>
      <c r="E12" s="19"/>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row>
    <row r="13" spans="1:251" s="1" customFormat="1" ht="22.5" customHeight="1">
      <c r="A13" s="16"/>
      <c r="B13" s="17"/>
      <c r="C13" s="18"/>
      <c r="D13" s="19"/>
      <c r="E13" s="19"/>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row>
    <row r="14" spans="1:251" s="1" customFormat="1" ht="22.5" customHeight="1">
      <c r="A14" s="16"/>
      <c r="B14" s="17"/>
      <c r="C14" s="18"/>
      <c r="D14" s="19"/>
      <c r="E14" s="19"/>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row>
    <row r="15" spans="1:251" s="1" customFormat="1" ht="22.5" customHeight="1">
      <c r="A15" s="16"/>
      <c r="B15" s="17"/>
      <c r="C15" s="18"/>
      <c r="D15" s="19"/>
      <c r="E15" s="19"/>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row>
    <row r="16" spans="1:251" s="1" customFormat="1" ht="37.5" customHeight="1">
      <c r="A16" s="20" t="s">
        <v>298</v>
      </c>
      <c r="B16" s="21"/>
      <c r="C16" s="21"/>
      <c r="D16" s="21"/>
      <c r="E16" s="21"/>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row>
  </sheetData>
  <sheetProtection/>
  <mergeCells count="11">
    <mergeCell ref="A1:E1"/>
    <mergeCell ref="A4:B4"/>
    <mergeCell ref="C4:E4"/>
    <mergeCell ref="A8:B8"/>
    <mergeCell ref="A9:B9"/>
    <mergeCell ref="A16:E16"/>
    <mergeCell ref="A5:A7"/>
    <mergeCell ref="B5:B7"/>
    <mergeCell ref="C5:C7"/>
    <mergeCell ref="D5:D7"/>
    <mergeCell ref="E5:E7"/>
  </mergeCell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LEGION</cp:lastModifiedBy>
  <cp:lastPrinted>2019-06-24T08:09:14Z</cp:lastPrinted>
  <dcterms:created xsi:type="dcterms:W3CDTF">2012-01-03T04:36:18Z</dcterms:created>
  <dcterms:modified xsi:type="dcterms:W3CDTF">2023-03-15T08:34:54Z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107E42E32DE54E918503B3446DDF1099</vt:lpwstr>
  </property>
</Properties>
</file>