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40" tabRatio="938" firstSheet="4"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s>
  <definedNames>
    <definedName name="_xlnm.Print_Area" localSheetId="0">'g01收入支出决算总表'!$A$1:$F$38</definedName>
    <definedName name="_xlnm.Print_Area" localSheetId="3">'g04财政拨款收入支出决算总表'!$A$1:$I$13</definedName>
    <definedName name="_xlnm.Print_Area" localSheetId="4">'g05一般公共预算财政拨款支出决算表'!$A$1:$F$48</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<sst xmlns="http://schemas.openxmlformats.org/spreadsheetml/2006/main" count="608" uniqueCount="311">
  <si>
    <t>收入支出决算总表</t>
  </si>
  <si>
    <t>公开01表</t>
  </si>
  <si>
    <t>部门：岳阳县农业农村局（汇总）</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</si>
  <si>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</si>
  <si>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</si>
  <si>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</si>
  <si>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</si>
  <si>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</si>
  <si>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</si>
  <si>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</si>
  <si>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</si>
  <si>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</si>
  <si>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</si>
  <si>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</si>
  <si>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</si>
  <si>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</si>
  <si>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</si>
  <si>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</si>
  <si>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</si>
  <si>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</si>
  <si>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</si>
  <si>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</si>
  <si>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</si>
  <si>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</si>
  <si>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</si>
  <si>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</si>
  <si>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</si>
  <si>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</si>
  <si>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</si>
  <si>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</si>
  <si>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</si>
  <si>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</si>
  <si>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</si>
  <si>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</si>
  <si>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</si>
  <si>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
  </si>
  <si>
    <t>九、卫生健康支出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</si>
  <si>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</si>
  <si>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</si>
  <si>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</si>
  <si>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</si>
  <si>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</si>
  <si>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</si>
  <si>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</si>
  <si>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</si>
  <si>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</si>
  <si>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</si>
  <si>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</si>
  <si>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</si>
  <si>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</si>
  <si>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</si>
  <si>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</si>
  <si>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</si>
  <si>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</si>
  <si>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</si>
  <si>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</si>
  <si>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</si>
  <si>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</si>
  <si>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</si>
  <si>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</si>
  <si>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</si>
  <si>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</si>
  <si>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</si>
  <si>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</si>
  <si>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</si>
  <si>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</si>
  <si>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</si>
  <si>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</si>
  <si>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</si>
  <si>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</si>
  <si>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</si>
  <si>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</si>
  <si>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</si>
  <si>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</si>
  <si>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</si>
  <si>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</si>
  <si>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</si>
  <si>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</si>
  <si>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</si>
  <si>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</si>
  <si>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总计</t>
  </si>
  <si>
    <t>30</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</si>
  <si>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</si>
  <si>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</si>
  <si>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</si>
  <si>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</si>
  <si>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</si>
  <si>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</si>
  <si>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</si>
  <si>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</si>
  <si>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</si>
  <si>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</si>
  <si>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</si>
  <si>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</si>
  <si>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</si>
  <si>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208</t>
  </si>
  <si>
    <t>社会保障和就业支出</t>
  </si>
  <si>
    <t>20807</t>
  </si>
  <si>
    <t>就业补助</t>
  </si>
  <si>
    <t>2080799</t>
  </si>
  <si>
    <t xml:space="preserve">  其他就业补助支出</t>
  </si>
  <si>
    <t>20808</t>
  </si>
  <si>
    <t>抚恤</t>
  </si>
  <si>
    <t>2080801</t>
  </si>
  <si>
    <t xml:space="preserve">  死亡抚恤</t>
  </si>
  <si>
    <t>20811</t>
  </si>
  <si>
    <t>残疾人事业</t>
  </si>
  <si>
    <t>2081199</t>
  </si>
  <si>
    <t xml:space="preserve">  其他残疾人事业支出</t>
  </si>
  <si>
    <t>211</t>
  </si>
  <si>
    <t>节能环保支出</t>
  </si>
  <si>
    <t>21104</t>
  </si>
  <si>
    <t>自然生态保护</t>
  </si>
  <si>
    <t>2110402</t>
  </si>
  <si>
    <t xml:space="preserve">  农村环境保护</t>
  </si>
  <si>
    <t>21114</t>
  </si>
  <si>
    <t>能源管理事务</t>
  </si>
  <si>
    <t>2111401</t>
  </si>
  <si>
    <t xml:space="preserve">  行政运行</t>
  </si>
  <si>
    <t>213</t>
  </si>
  <si>
    <t>农林水支出</t>
  </si>
  <si>
    <t>21301</t>
  </si>
  <si>
    <t>农业农村</t>
  </si>
  <si>
    <t>2130101</t>
  </si>
  <si>
    <t>2130106</t>
  </si>
  <si>
    <t xml:space="preserve">  科技转化与推广服务</t>
  </si>
  <si>
    <t>2130108</t>
  </si>
  <si>
    <t xml:space="preserve">  病虫害控制</t>
  </si>
  <si>
    <t>2130109</t>
  </si>
  <si>
    <t xml:space="preserve">  农产品质量安全</t>
  </si>
  <si>
    <t>2130110</t>
  </si>
  <si>
    <t xml:space="preserve">  执法监管</t>
  </si>
  <si>
    <t>2130112</t>
  </si>
  <si>
    <t xml:space="preserve">  行业业务管理</t>
  </si>
  <si>
    <t>2130119</t>
  </si>
  <si>
    <t xml:space="preserve">  防灾救灾</t>
  </si>
  <si>
    <t>2130121</t>
  </si>
  <si>
    <t xml:space="preserve">  农业结构调整补贴</t>
  </si>
  <si>
    <t>2130122</t>
  </si>
  <si>
    <t xml:space="preserve">  农业生产发展</t>
  </si>
  <si>
    <t>2130124</t>
  </si>
  <si>
    <t xml:space="preserve">  农村合作经济</t>
  </si>
  <si>
    <t>2130126</t>
  </si>
  <si>
    <t xml:space="preserve">  农村社会事业</t>
  </si>
  <si>
    <t>2130135</t>
  </si>
  <si>
    <t xml:space="preserve">  农业资源保护修复与利用</t>
  </si>
  <si>
    <t>2130199</t>
  </si>
  <si>
    <t xml:space="preserve">  其他农业农村支出</t>
  </si>
  <si>
    <t>21305</t>
  </si>
  <si>
    <t>扶贫</t>
  </si>
  <si>
    <t>2130505</t>
  </si>
  <si>
    <t xml:space="preserve">  生产发展</t>
  </si>
  <si>
    <t>2130506</t>
  </si>
  <si>
    <t xml:space="preserve">  社会发展</t>
  </si>
  <si>
    <t>2130599</t>
  </si>
  <si>
    <t xml:space="preserve">  其他扶贫支出</t>
  </si>
  <si>
    <t>21399</t>
  </si>
  <si>
    <t>其他农林水支出</t>
  </si>
  <si>
    <t>2139999</t>
  </si>
  <si>
    <t xml:space="preserve">  其他农林水支出</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</si>
  <si>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</si>
  <si>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</si>
  <si>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</si>
  <si>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</si>
  <si>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</si>
  <si>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</si>
  <si>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</si>
  <si>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</si>
  <si>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</si>
  <si>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</si>
  <si>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</si>
  <si>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</si>
  <si>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</si>
  <si>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21103</t>
  </si>
  <si>
    <t>污染防治</t>
  </si>
  <si>
    <t>2110399</t>
  </si>
  <si>
    <t xml:space="preserve">  其他污染防治支出</t>
  </si>
  <si>
    <t>2130114</t>
  </si>
  <si>
    <t xml:space="preserve">  对外交流与合作</t>
  </si>
  <si>
    <t>234</t>
  </si>
  <si>
    <t>抗疫特别国债安排的支出</t>
  </si>
  <si>
    <t>23401</t>
  </si>
  <si>
    <t>基础设施建设</t>
  </si>
  <si>
    <t>2340101</t>
  </si>
  <si>
    <t xml:space="preserve">  公共卫生体系建设</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</si>
  <si>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</si>
  <si>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</si>
  <si>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</si>
  <si>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</si>
  <si>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</si>
  <si>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</si>
  <si>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</si>
  <si>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</si>
  <si>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</si>
  <si>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</si>
  <si>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</si>
  <si>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</si>
  <si>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</si>
  <si>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 xml:space="preserve">      一般公共预算财政拨款</t>
  </si>
  <si>
    <t xml:space="preserve">        政府性基金预算财政拨款</t>
  </si>
  <si>
    <t xml:space="preserve">          国有资本经营预算财政拨款</t>
  </si>
  <si>
    <t>31</t>
  </si>
  <si>
    <t>32</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</si>
  <si>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</si>
  <si>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</si>
  <si>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</si>
  <si>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</si>
  <si>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</si>
  <si>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</si>
  <si>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</si>
  <si>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</si>
  <si>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</si>
  <si>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</si>
  <si>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</si>
  <si>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</si>
  <si>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</si>
  <si>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</si>
  <si>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</si>
  <si>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</si>
  <si>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</si>
  <si>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</si>
  <si>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</si>
  <si>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</si>
  <si>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</si>
  <si>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</si>
  <si>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</si>
  <si>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</si>
  <si>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</si>
  <si>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</si>
  <si>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</si>
  <si>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</si>
  <si>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</si>
  <si>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</si>
  <si>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</si>
  <si>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</si>
  <si>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</si>
  <si>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</si>
  <si>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</si>
  <si>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</si>
  <si>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</si>
  <si>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</si>
  <si>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</si>
  <si>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</si>
  <si>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</si>
  <si>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</si>
  <si>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</si>
  <si>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</si>
  <si>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</si>
  <si>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</si>
  <si>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</si>
  <si>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</si>
  <si>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</si>
  <si>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</si>
  <si>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</si>
  <si>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</si>
  <si>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</si>
  <si>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</si>
  <si>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</si>
  <si>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</si>
  <si>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</si>
  <si>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</si>
  <si>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</si>
  <si>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</si>
  <si>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</si>
  <si>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</si>
  <si>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</si>
  <si>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</si>
  <si>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</si>
  <si>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</si>
  <si>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</si>
  <si>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</si>
  <si>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</si>
  <si>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</si>
  <si>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</si>
  <si>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</si>
  <si>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</si>
  <si>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</si>
  <si>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</si>
  <si>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</si>
  <si>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</si>
  <si>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</si>
  <si>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</si>
  <si>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</si>
  <si>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</si>
  <si>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</si>
  <si>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</si>
  <si>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</si>
  <si>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</si>
  <si>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</si>
  <si>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</si>
  <si>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</si>
  <si>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</si>
  <si>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</si>
  <si>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</si>
  <si>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</si>
  <si>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</si>
  <si>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</si>
  <si>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</si>
  <si>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</si>
  <si>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</si>
  <si>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</si>
  <si>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</si>
  <si>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</si>
  <si>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</si>
  <si>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</si>
  <si>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</si>
  <si>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</si>
  <si>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</si>
  <si>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</si>
  <si>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无</t>
  </si>
  <si>
    <t>注：本表反映部门本年度政府性基金预算财政拨款收入、支出及结转和结余情况。此表为空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</si>
</sst>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6">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12"/>
      <color indexed="8"/>
      <name val="宋体"/>
      <family val="0"/>
    </font>
    <font>
      <sz val="9"/>
      <color indexed="8"/>
      <name val="宋体"/>
      <family val="0"/>
    </font>
    <font>
      <sz val="12"/>
      <name val="黑体"/>
      <family val="3"/>
    </font>
    <font>
      <b/>
      <sz val="11"/>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sz val="11"/>
      <color indexed="20"/>
      <name val="宋体"/>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6"/>
      <color rgb="FF000000"/>
      <name val="华文中宋"/>
      <family val="0"/>
    </font>
    <font>
      <sz val="10"/>
      <color theme="1"/>
      <name val="Calibri"/>
      <family val="0"/>
    </font>
    <font>
      <sz val="12"/>
      <color indexed="8"/>
      <name val="Calibri"/>
      <family val="0"/>
    </font>
    <font>
      <sz val="9"/>
      <color theme="1"/>
      <name val="Calibri"/>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border>
    <border>
      <left>
        <color indexed="63"/>
      </left>
      <right style="thin">
        <color indexed="8"/>
      </right>
      <top>
        <color indexed="63"/>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0" fontId="14" fillId="0" borderId="0" applyNumberFormat="0" applyFill="0" applyBorder="0" applyAlignment="0" applyProtection="0"/>
    <xf numFmtId="0" fontId="34" fillId="0" borderId="0" applyNumberFormat="0" applyFill="0" applyBorder="0" applyAlignment="0" applyProtection="0"/>
    <xf numFmtId="0" fontId="9"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3" borderId="5" applyNumberFormat="0" applyAlignment="0" applyProtection="0"/>
    <xf numFmtId="0" fontId="42" fillId="4" borderId="6" applyNumberFormat="0" applyAlignment="0" applyProtection="0"/>
    <xf numFmtId="0" fontId="43" fillId="4" borderId="5" applyNumberFormat="0" applyAlignment="0" applyProtection="0"/>
    <xf numFmtId="0" fontId="44" fillId="5" borderId="7" applyNumberFormat="0" applyAlignment="0" applyProtection="0"/>
    <xf numFmtId="0" fontId="45" fillId="0" borderId="8" applyNumberFormat="0" applyFill="0" applyAlignment="0" applyProtection="0"/>
    <xf numFmtId="0" fontId="46" fillId="0" borderId="9"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xf numFmtId="0" fontId="32" fillId="0" borderId="0">
      <alignment/>
      <protection/>
    </xf>
    <xf numFmtId="0" fontId="0" fillId="0" borderId="0">
      <alignment vertical="center"/>
      <protection/>
    </xf>
    <xf numFmtId="0" fontId="0" fillId="0" borderId="0">
      <alignment/>
      <protection/>
    </xf>
    <xf numFmtId="0" fontId="0" fillId="0" borderId="0">
      <alignment/>
      <protection/>
    </xf>
    <xf numFmtId="0" fontId="33" fillId="33" borderId="0" applyNumberFormat="0" applyBorder="0" applyAlignment="0" applyProtection="0"/>
    <xf numFmtId="0" fontId="51" fillId="0" borderId="0">
      <alignment vertical="center"/>
      <protection/>
    </xf>
    <xf numFmtId="0" fontId="0" fillId="0" borderId="0">
      <alignment/>
      <protection/>
    </xf>
    <xf numFmtId="0" fontId="33" fillId="33" borderId="0" applyNumberFormat="0" applyBorder="0" applyAlignment="0" applyProtection="0"/>
    <xf numFmtId="0" fontId="0" fillId="0" borderId="0">
      <alignment vertical="center"/>
      <protection/>
    </xf>
    <xf numFmtId="0" fontId="7" fillId="0" borderId="0">
      <alignment/>
      <protection/>
    </xf>
    <xf numFmtId="0" fontId="28" fillId="34" borderId="0" applyNumberFormat="0" applyBorder="0" applyAlignment="0" applyProtection="0"/>
    <xf numFmtId="0" fontId="33" fillId="33" borderId="0" applyNumberFormat="0" applyBorder="0" applyAlignment="0" applyProtection="0"/>
    <xf numFmtId="0" fontId="28" fillId="34" borderId="0" applyNumberFormat="0" applyBorder="0" applyAlignment="0" applyProtection="0"/>
    <xf numFmtId="0" fontId="0" fillId="0" borderId="0">
      <alignment vertical="center"/>
      <protection/>
    </xf>
    <xf numFmtId="0" fontId="28" fillId="34" borderId="0" applyNumberFormat="0" applyBorder="0" applyAlignment="0" applyProtection="0"/>
    <xf numFmtId="0" fontId="33" fillId="33"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33" fillId="3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33" fillId="33" borderId="0" applyNumberFormat="0" applyBorder="0" applyAlignment="0" applyProtection="0"/>
    <xf numFmtId="0" fontId="0" fillId="0" borderId="0">
      <alignment/>
      <protection/>
    </xf>
  </cellStyleXfs>
  <cellXfs count="180">
    <xf numFmtId="0" fontId="0" fillId="0" borderId="0" xfId="0" applyAlignment="1">
      <alignment/>
    </xf>
    <xf numFmtId="0" fontId="2" fillId="35" borderId="0" xfId="84" applyFont="1" applyFill="1" applyAlignment="1">
      <alignment vertical="center" wrapText="1"/>
      <protection/>
    </xf>
    <xf numFmtId="0" fontId="3" fillId="35" borderId="0" xfId="84" applyFont="1" applyFill="1" applyAlignment="1">
      <alignment vertical="center" wrapText="1"/>
      <protection/>
    </xf>
    <xf numFmtId="0" fontId="0" fillId="0" borderId="0" xfId="84" applyFont="1" applyAlignment="1">
      <alignment horizontal="center" vertical="center" wrapText="1"/>
      <protection/>
    </xf>
    <xf numFmtId="0" fontId="0" fillId="0" borderId="0" xfId="84" applyFont="1" applyAlignment="1">
      <alignment vertical="center" wrapText="1"/>
      <protection/>
    </xf>
    <xf numFmtId="0" fontId="0" fillId="0" borderId="0" xfId="84" applyAlignment="1">
      <alignment vertical="center" wrapText="1"/>
      <protection/>
    </xf>
    <xf numFmtId="0" fontId="4" fillId="35" borderId="0" xfId="84" applyFont="1" applyFill="1" applyAlignment="1">
      <alignment horizontal="center" vertical="center" wrapText="1"/>
      <protection/>
    </xf>
    <xf numFmtId="0" fontId="3" fillId="35" borderId="0" xfId="84" applyFont="1" applyFill="1" applyAlignment="1">
      <alignment horizontal="center" vertical="center" wrapText="1"/>
      <protection/>
    </xf>
    <xf numFmtId="0" fontId="5" fillId="35" borderId="0" xfId="76" applyFont="1" applyFill="1" applyAlignment="1">
      <alignment horizontal="left" vertical="center"/>
      <protection/>
    </xf>
    <xf numFmtId="0" fontId="3" fillId="35" borderId="0" xfId="84" applyFont="1" applyFill="1" applyBorder="1" applyAlignment="1">
      <alignment vertical="center" wrapText="1"/>
      <protection/>
    </xf>
    <xf numFmtId="0" fontId="0" fillId="0" borderId="10" xfId="84" applyFont="1" applyBorder="1" applyAlignment="1">
      <alignment horizontal="center" vertical="center" wrapText="1"/>
      <protection/>
    </xf>
    <xf numFmtId="0" fontId="0" fillId="0" borderId="10" xfId="84" applyFont="1" applyFill="1" applyBorder="1" applyAlignment="1">
      <alignment horizontal="center" vertical="center" wrapText="1"/>
      <protection/>
    </xf>
    <xf numFmtId="4" fontId="0" fillId="0" borderId="10" xfId="84" applyNumberFormat="1" applyFont="1" applyFill="1" applyBorder="1" applyAlignment="1">
      <alignment horizontal="center" vertical="center" wrapText="1"/>
      <protection/>
    </xf>
    <xf numFmtId="0" fontId="3" fillId="0" borderId="10" xfId="84" applyFont="1" applyBorder="1" applyAlignment="1">
      <alignment vertical="center" wrapText="1"/>
      <protection/>
    </xf>
    <xf numFmtId="0" fontId="0" fillId="0" borderId="10" xfId="84" applyFont="1" applyFill="1" applyBorder="1" applyAlignment="1">
      <alignment vertical="center" wrapText="1"/>
      <protection/>
    </xf>
    <xf numFmtId="0" fontId="0" fillId="0" borderId="10" xfId="84" applyFont="1" applyBorder="1" applyAlignment="1">
      <alignment vertical="center" wrapText="1"/>
      <protection/>
    </xf>
    <xf numFmtId="0" fontId="0" fillId="0" borderId="0" xfId="84" applyFont="1" applyBorder="1" applyAlignment="1">
      <alignment horizontal="left" vertical="center" wrapText="1"/>
      <protection/>
    </xf>
    <xf numFmtId="0" fontId="0" fillId="0" borderId="0" xfId="84" applyFont="1" applyBorder="1" applyAlignment="1">
      <alignment horizontal="left" vertical="center"/>
      <protection/>
    </xf>
    <xf numFmtId="0" fontId="0" fillId="0" borderId="0" xfId="84" applyFont="1" applyAlignment="1">
      <alignment horizontal="left" vertical="center"/>
      <protection/>
    </xf>
    <xf numFmtId="4" fontId="0" fillId="0" borderId="10" xfId="84" applyNumberFormat="1" applyFont="1" applyFill="1" applyBorder="1" applyAlignment="1">
      <alignment vertical="center" wrapText="1"/>
      <protection/>
    </xf>
    <xf numFmtId="0" fontId="5" fillId="35" borderId="0" xfId="76" applyFont="1" applyFill="1" applyAlignment="1">
      <alignment horizontal="right" vertical="center"/>
      <protection/>
    </xf>
    <xf numFmtId="0" fontId="0" fillId="0" borderId="0" xfId="84" applyFont="1" applyFill="1" applyAlignment="1">
      <alignment vertical="center" wrapText="1"/>
      <protection/>
    </xf>
    <xf numFmtId="0" fontId="1" fillId="0" borderId="10" xfId="84" applyFont="1" applyFill="1" applyBorder="1" applyAlignment="1">
      <alignment horizontal="center" vertical="center" wrapText="1"/>
      <protection/>
    </xf>
    <xf numFmtId="0" fontId="1" fillId="0" borderId="10" xfId="84" applyFont="1" applyBorder="1" applyAlignment="1">
      <alignment horizontal="center" vertical="center" wrapText="1"/>
      <protection/>
    </xf>
    <xf numFmtId="0" fontId="1" fillId="0" borderId="10" xfId="84" applyFont="1" applyFill="1" applyBorder="1" applyAlignment="1">
      <alignment vertical="center" wrapText="1"/>
      <protection/>
    </xf>
    <xf numFmtId="0" fontId="0" fillId="0" borderId="0" xfId="84" applyFill="1" applyBorder="1" applyAlignment="1">
      <alignment vertical="center" wrapText="1"/>
      <protection/>
    </xf>
    <xf numFmtId="0" fontId="0" fillId="0" borderId="0" xfId="84" applyFill="1" applyBorder="1" applyAlignment="1">
      <alignment vertical="center" wrapText="1"/>
      <protection/>
    </xf>
    <xf numFmtId="0" fontId="0" fillId="0" borderId="0" xfId="84" applyFont="1" applyFill="1" applyBorder="1" applyAlignment="1">
      <alignment vertical="center" wrapText="1"/>
      <protection/>
    </xf>
    <xf numFmtId="0" fontId="0" fillId="35" borderId="0" xfId="84" applyFont="1" applyFill="1" applyAlignment="1">
      <alignment vertical="center" wrapText="1"/>
      <protection/>
    </xf>
    <xf numFmtId="0" fontId="6" fillId="0" borderId="0" xfId="72" applyFont="1" applyAlignment="1">
      <alignment vertical="center"/>
      <protection/>
    </xf>
    <xf numFmtId="0" fontId="7" fillId="0" borderId="0" xfId="72" applyAlignment="1">
      <alignment vertical="center"/>
      <protection/>
    </xf>
    <xf numFmtId="0" fontId="7" fillId="0" borderId="0" xfId="72">
      <alignment/>
      <protection/>
    </xf>
    <xf numFmtId="0" fontId="52" fillId="0" borderId="0" xfId="72" applyFont="1" applyAlignment="1">
      <alignment horizontal="center" vertical="center"/>
      <protection/>
    </xf>
    <xf numFmtId="0" fontId="8" fillId="0" borderId="0" xfId="72" applyFont="1" applyAlignment="1">
      <alignment horizontal="center" vertical="center"/>
      <protection/>
    </xf>
    <xf numFmtId="0" fontId="7" fillId="0" borderId="0" xfId="72" applyFont="1" applyAlignment="1">
      <alignment vertical="center"/>
      <protection/>
    </xf>
    <xf numFmtId="0" fontId="53" fillId="0" borderId="10" xfId="0" applyFont="1" applyBorder="1" applyAlignment="1">
      <alignment horizontal="center" vertical="center" wrapText="1"/>
    </xf>
    <xf numFmtId="0" fontId="53" fillId="0" borderId="10" xfId="0" applyFont="1" applyFill="1" applyBorder="1" applyAlignment="1">
      <alignment horizontal="left" vertical="center"/>
    </xf>
    <xf numFmtId="0" fontId="53" fillId="0" borderId="10" xfId="0" applyFont="1" applyFill="1" applyBorder="1" applyAlignment="1">
      <alignment vertical="center"/>
    </xf>
    <xf numFmtId="176" fontId="53" fillId="0" borderId="10" xfId="0" applyNumberFormat="1" applyFont="1" applyFill="1" applyBorder="1" applyAlignment="1">
      <alignment vertical="center"/>
    </xf>
    <xf numFmtId="4" fontId="9" fillId="0" borderId="11" xfId="0" applyNumberFormat="1" applyFont="1" applyFill="1" applyBorder="1" applyAlignment="1">
      <alignment horizontal="right" vertical="center" shrinkToFit="1"/>
    </xf>
    <xf numFmtId="0" fontId="53" fillId="0" borderId="10" xfId="0" applyFont="1" applyBorder="1" applyAlignment="1">
      <alignment horizontal="center" vertical="center"/>
    </xf>
    <xf numFmtId="176" fontId="53" fillId="0" borderId="10" xfId="0" applyNumberFormat="1" applyFont="1" applyBorder="1" applyAlignment="1">
      <alignment vertical="center"/>
    </xf>
    <xf numFmtId="0" fontId="54" fillId="0" borderId="0" xfId="72" applyFont="1" applyAlignment="1">
      <alignment horizontal="left" vertical="center"/>
      <protection/>
    </xf>
    <xf numFmtId="10" fontId="7" fillId="0" borderId="0" xfId="17" applyNumberFormat="1" applyFont="1" applyFill="1" applyBorder="1" applyAlignment="1" applyProtection="1">
      <alignment/>
      <protection/>
    </xf>
    <xf numFmtId="176" fontId="53" fillId="0" borderId="10" xfId="17" applyNumberFormat="1" applyFont="1" applyFill="1" applyBorder="1" applyAlignment="1">
      <alignment vertical="center"/>
    </xf>
    <xf numFmtId="0" fontId="55" fillId="0" borderId="10" xfId="0" applyFont="1" applyFill="1" applyBorder="1" applyAlignment="1">
      <alignment vertical="center"/>
    </xf>
    <xf numFmtId="0" fontId="5" fillId="35" borderId="0" xfId="64" applyFont="1" applyFill="1" applyAlignment="1">
      <alignment horizontal="right" vertical="center"/>
      <protection/>
    </xf>
    <xf numFmtId="0" fontId="5" fillId="0" borderId="0" xfId="72" applyFont="1" applyAlignment="1">
      <alignment horizontal="right" vertical="center"/>
      <protection/>
    </xf>
    <xf numFmtId="176" fontId="55" fillId="0" borderId="10" xfId="0" applyNumberFormat="1" applyFont="1" applyBorder="1" applyAlignment="1">
      <alignment vertical="center"/>
    </xf>
    <xf numFmtId="176" fontId="7" fillId="0" borderId="0" xfId="72" applyNumberFormat="1" applyAlignment="1">
      <alignment vertical="center"/>
      <protection/>
    </xf>
    <xf numFmtId="0" fontId="0" fillId="0" borderId="0" xfId="84" applyFill="1" applyAlignment="1">
      <alignment vertical="center" wrapText="1"/>
      <protection/>
    </xf>
    <xf numFmtId="0" fontId="4" fillId="0" borderId="0" xfId="84" applyFont="1" applyFill="1" applyAlignment="1">
      <alignment horizontal="center" vertical="center" wrapText="1"/>
      <protection/>
    </xf>
    <xf numFmtId="0" fontId="3" fillId="0" borderId="0" xfId="84" applyFont="1" applyFill="1" applyAlignment="1">
      <alignment vertical="center" wrapText="1"/>
      <protection/>
    </xf>
    <xf numFmtId="0" fontId="3" fillId="0" borderId="0" xfId="84" applyFont="1" applyFill="1" applyBorder="1" applyAlignment="1">
      <alignment vertical="center" wrapText="1"/>
      <protection/>
    </xf>
    <xf numFmtId="4" fontId="0" fillId="0" borderId="10" xfId="84" applyNumberFormat="1" applyFont="1" applyFill="1" applyBorder="1" applyAlignment="1">
      <alignment horizontal="right" vertical="center" wrapText="1"/>
      <protection/>
    </xf>
    <xf numFmtId="0" fontId="9" fillId="0" borderId="12" xfId="0" applyFont="1" applyFill="1" applyBorder="1" applyAlignment="1">
      <alignment horizontal="left" vertical="center" shrinkToFit="1"/>
    </xf>
    <xf numFmtId="0" fontId="9" fillId="0" borderId="11" xfId="0" applyFont="1" applyFill="1" applyBorder="1" applyAlignment="1">
      <alignment horizontal="left" vertical="center" shrinkToFit="1"/>
    </xf>
    <xf numFmtId="0" fontId="9" fillId="0" borderId="13" xfId="0" applyFont="1" applyFill="1" applyBorder="1" applyAlignment="1">
      <alignment horizontal="left" vertical="center" shrinkToFit="1"/>
    </xf>
    <xf numFmtId="0" fontId="9" fillId="0" borderId="14" xfId="0" applyFont="1" applyFill="1" applyBorder="1" applyAlignment="1">
      <alignment horizontal="left" vertical="center" shrinkToFit="1"/>
    </xf>
    <xf numFmtId="4" fontId="0" fillId="0" borderId="15" xfId="84" applyNumberFormat="1" applyFont="1" applyFill="1" applyBorder="1" applyAlignment="1">
      <alignment horizontal="right" vertical="center" wrapText="1"/>
      <protection/>
    </xf>
    <xf numFmtId="0" fontId="9" fillId="0" borderId="10" xfId="0" applyFont="1" applyFill="1" applyBorder="1" applyAlignment="1">
      <alignment horizontal="left" vertical="center" shrinkToFit="1"/>
    </xf>
    <xf numFmtId="0" fontId="0" fillId="0" borderId="0" xfId="84" applyFont="1" applyFill="1" applyBorder="1" applyAlignment="1">
      <alignment horizontal="left" vertical="center"/>
      <protection/>
    </xf>
    <xf numFmtId="4" fontId="9" fillId="0" borderId="16" xfId="0" applyNumberFormat="1" applyFont="1" applyFill="1" applyBorder="1" applyAlignment="1">
      <alignment horizontal="right" vertical="center" shrinkToFit="1"/>
    </xf>
    <xf numFmtId="0" fontId="2" fillId="0" borderId="0" xfId="76" applyFont="1" applyAlignment="1">
      <alignment horizontal="right" vertical="center"/>
      <protection/>
    </xf>
    <xf numFmtId="0" fontId="3" fillId="0" borderId="0" xfId="76" applyFont="1" applyAlignment="1">
      <alignment horizontal="right" vertical="center"/>
      <protection/>
    </xf>
    <xf numFmtId="0" fontId="12" fillId="0" borderId="0" xfId="76" applyFont="1" applyAlignment="1">
      <alignment horizontal="left" vertical="center"/>
      <protection/>
    </xf>
    <xf numFmtId="0" fontId="8" fillId="0" borderId="0" xfId="76" applyFont="1" applyFill="1" applyAlignment="1">
      <alignment horizontal="center" vertical="center"/>
      <protection/>
    </xf>
    <xf numFmtId="0" fontId="0" fillId="35" borderId="0" xfId="76" applyFill="1" applyAlignment="1">
      <alignment horizontal="right" vertical="center"/>
      <protection/>
    </xf>
    <xf numFmtId="177" fontId="0" fillId="35" borderId="10" xfId="76" applyNumberFormat="1" applyFont="1" applyFill="1" applyBorder="1" applyAlignment="1">
      <alignment horizontal="center" vertical="center"/>
      <protection/>
    </xf>
    <xf numFmtId="177" fontId="0" fillId="0" borderId="10" xfId="76" applyNumberFormat="1" applyFont="1" applyFill="1" applyBorder="1" applyAlignment="1">
      <alignment horizontal="center" vertical="center"/>
      <protection/>
    </xf>
    <xf numFmtId="177" fontId="3" fillId="0" borderId="10" xfId="76" applyNumberFormat="1" applyFont="1" applyFill="1" applyBorder="1" applyAlignment="1">
      <alignment horizontal="center" vertical="center"/>
      <protection/>
    </xf>
    <xf numFmtId="177" fontId="1" fillId="0" borderId="10" xfId="76" applyNumberFormat="1" applyFont="1" applyFill="1" applyBorder="1" applyAlignment="1">
      <alignment horizontal="left" vertical="center"/>
      <protection/>
    </xf>
    <xf numFmtId="177" fontId="1" fillId="0" borderId="10" xfId="76" applyNumberFormat="1" applyFont="1" applyFill="1" applyBorder="1" applyAlignment="1">
      <alignment horizontal="center" vertical="center"/>
      <protection/>
    </xf>
    <xf numFmtId="177" fontId="1" fillId="0" borderId="10" xfId="76" applyNumberFormat="1" applyFont="1" applyFill="1" applyBorder="1" applyAlignment="1">
      <alignment horizontal="right" vertical="center"/>
      <protection/>
    </xf>
    <xf numFmtId="177" fontId="13" fillId="0" borderId="10" xfId="76" applyNumberFormat="1" applyFont="1" applyFill="1" applyBorder="1" applyAlignment="1">
      <alignment horizontal="center" vertical="center"/>
      <protection/>
    </xf>
    <xf numFmtId="176" fontId="1" fillId="0" borderId="10" xfId="76" applyNumberFormat="1" applyFont="1" applyFill="1" applyBorder="1" applyAlignment="1">
      <alignment horizontal="right" vertical="center"/>
      <protection/>
    </xf>
    <xf numFmtId="177" fontId="13" fillId="35" borderId="10" xfId="76" applyNumberFormat="1" applyFont="1" applyFill="1" applyBorder="1" applyAlignment="1">
      <alignment horizontal="center" vertical="center"/>
      <protection/>
    </xf>
    <xf numFmtId="0" fontId="0" fillId="0" borderId="0" xfId="76" applyFont="1" applyBorder="1" applyAlignment="1">
      <alignment horizontal="left" vertical="center"/>
      <protection/>
    </xf>
    <xf numFmtId="49" fontId="0" fillId="0" borderId="10" xfId="76" applyNumberFormat="1" applyFont="1" applyFill="1" applyBorder="1" applyAlignment="1">
      <alignment horizontal="center" vertical="center" wrapText="1"/>
      <protection/>
    </xf>
    <xf numFmtId="49" fontId="0" fillId="0" borderId="10" xfId="76" applyNumberFormat="1" applyFont="1" applyFill="1" applyBorder="1" applyAlignment="1">
      <alignment horizontal="center" vertical="center"/>
      <protection/>
    </xf>
    <xf numFmtId="0" fontId="1" fillId="0" borderId="10" xfId="76" applyNumberFormat="1" applyFont="1" applyFill="1" applyBorder="1" applyAlignment="1">
      <alignment horizontal="center" vertical="center"/>
      <protection/>
    </xf>
    <xf numFmtId="177" fontId="13" fillId="0" borderId="10" xfId="76" applyNumberFormat="1" applyFont="1" applyFill="1" applyBorder="1" applyAlignment="1">
      <alignment vertical="center"/>
      <protection/>
    </xf>
    <xf numFmtId="0" fontId="2" fillId="0" borderId="0" xfId="76" applyFont="1" applyBorder="1" applyAlignment="1">
      <alignment horizontal="right" vertical="center"/>
      <protection/>
    </xf>
    <xf numFmtId="0" fontId="3" fillId="0" borderId="0" xfId="76" applyFont="1" applyBorder="1" applyAlignment="1">
      <alignment horizontal="right" vertical="center"/>
      <protection/>
    </xf>
    <xf numFmtId="10" fontId="3" fillId="0" borderId="0" xfId="17" applyNumberFormat="1" applyFont="1" applyFill="1" applyBorder="1" applyAlignment="1" applyProtection="1">
      <alignment horizontal="right" vertical="center"/>
      <protection/>
    </xf>
    <xf numFmtId="177" fontId="1" fillId="0" borderId="10" xfId="76" applyNumberFormat="1" applyFont="1" applyFill="1" applyBorder="1" applyAlignment="1">
      <alignmen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vertical="center"/>
    </xf>
    <xf numFmtId="0" fontId="0" fillId="0" borderId="0" xfId="0" applyAlignment="1">
      <alignment horizontal="right" vertical="center"/>
    </xf>
    <xf numFmtId="0" fontId="0" fillId="0" borderId="0" xfId="0" applyFill="1" applyAlignment="1">
      <alignment horizontal="right" vertical="center"/>
    </xf>
    <xf numFmtId="0" fontId="8" fillId="0" borderId="0" xfId="0" applyFont="1" applyFill="1" applyAlignment="1">
      <alignment vertical="center"/>
    </xf>
    <xf numFmtId="0" fontId="8" fillId="0" borderId="0" xfId="0" applyFont="1" applyFill="1" applyAlignment="1">
      <alignment horizontal="center" vertical="center"/>
    </xf>
    <xf numFmtId="0" fontId="0" fillId="35" borderId="0" xfId="0" applyFill="1" applyAlignment="1">
      <alignment vertical="center"/>
    </xf>
    <xf numFmtId="0" fontId="0" fillId="35" borderId="0" xfId="0" applyFill="1" applyAlignment="1">
      <alignment horizontal="right" vertical="center"/>
    </xf>
    <xf numFmtId="0" fontId="5" fillId="35" borderId="0" xfId="76" applyFont="1" applyFill="1" applyAlignment="1">
      <alignment vertical="center"/>
      <protection/>
    </xf>
    <xf numFmtId="177" fontId="0" fillId="35" borderId="17" xfId="0" applyNumberFormat="1" applyFill="1" applyBorder="1" applyAlignment="1">
      <alignment horizontal="center" vertical="center" wrapText="1"/>
    </xf>
    <xf numFmtId="177" fontId="0" fillId="35" borderId="18" xfId="0" applyNumberFormat="1" applyFill="1" applyBorder="1" applyAlignment="1">
      <alignment horizontal="center" vertical="center" wrapText="1"/>
    </xf>
    <xf numFmtId="177" fontId="0" fillId="35" borderId="19" xfId="0" applyNumberFormat="1" applyFill="1" applyBorder="1" applyAlignment="1">
      <alignment horizontal="center" vertical="center" wrapText="1"/>
    </xf>
    <xf numFmtId="177" fontId="0" fillId="0" borderId="10" xfId="0" applyNumberFormat="1" applyFill="1" applyBorder="1" applyAlignment="1">
      <alignment horizontal="center" vertical="center" wrapText="1"/>
    </xf>
    <xf numFmtId="177" fontId="0" fillId="35" borderId="17" xfId="0" applyNumberFormat="1" applyFont="1" applyFill="1" applyBorder="1" applyAlignment="1">
      <alignment horizontal="center" vertical="center" wrapText="1"/>
    </xf>
    <xf numFmtId="177" fontId="0" fillId="35" borderId="19" xfId="0" applyNumberFormat="1" applyFont="1" applyFill="1" applyBorder="1" applyAlignment="1">
      <alignment horizontal="center" vertical="center" wrapText="1"/>
    </xf>
    <xf numFmtId="177" fontId="0" fillId="35" borderId="10" xfId="0" applyNumberForma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8" xfId="0" applyNumberFormat="1" applyFill="1" applyBorder="1" applyAlignment="1">
      <alignment horizontal="center" vertical="center"/>
    </xf>
    <xf numFmtId="49" fontId="0" fillId="35" borderId="19"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7" fontId="0" fillId="35" borderId="17" xfId="0" applyNumberFormat="1" applyFill="1" applyBorder="1" applyAlignment="1">
      <alignment horizontal="center" vertical="center"/>
    </xf>
    <xf numFmtId="177" fontId="0" fillId="35" borderId="18" xfId="0" applyNumberFormat="1" applyFill="1" applyBorder="1" applyAlignment="1">
      <alignment horizontal="center" vertical="center"/>
    </xf>
    <xf numFmtId="177" fontId="0" fillId="35" borderId="19" xfId="0" applyNumberFormat="1" applyFill="1" applyBorder="1" applyAlignment="1">
      <alignment horizontal="center" vertical="center"/>
    </xf>
    <xf numFmtId="176" fontId="0" fillId="0" borderId="10" xfId="0" applyNumberFormat="1" applyFill="1" applyBorder="1" applyAlignment="1">
      <alignment horizontal="right" vertical="center"/>
    </xf>
    <xf numFmtId="176" fontId="0" fillId="0" borderId="15" xfId="0" applyNumberFormat="1" applyFill="1" applyBorder="1" applyAlignment="1">
      <alignment horizontal="righ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0" fillId="0" borderId="0" xfId="0" applyFont="1" applyFill="1" applyBorder="1" applyAlignment="1">
      <alignment horizontal="left" vertical="center" wrapText="1"/>
    </xf>
    <xf numFmtId="0" fontId="3" fillId="0" borderId="0" xfId="0" applyFont="1" applyAlignment="1">
      <alignment vertical="center"/>
    </xf>
    <xf numFmtId="0" fontId="5" fillId="35" borderId="0" xfId="0" applyFont="1" applyFill="1" applyAlignment="1">
      <alignment horizontal="center" vertical="center"/>
    </xf>
    <xf numFmtId="177" fontId="0" fillId="35" borderId="10" xfId="0" applyNumberFormat="1" applyFont="1" applyFill="1" applyBorder="1" applyAlignment="1">
      <alignment horizontal="center" vertical="center" wrapText="1"/>
    </xf>
    <xf numFmtId="49" fontId="0" fillId="35" borderId="10" xfId="0" applyNumberFormat="1" applyFont="1" applyFill="1" applyBorder="1" applyAlignment="1">
      <alignment horizontal="center" vertical="center"/>
    </xf>
    <xf numFmtId="177" fontId="0" fillId="0" borderId="10" xfId="0" applyNumberFormat="1" applyFill="1" applyBorder="1" applyAlignment="1">
      <alignment horizontal="right" vertical="center"/>
    </xf>
    <xf numFmtId="4" fontId="9" fillId="0" borderId="14" xfId="0" applyNumberFormat="1" applyFont="1" applyFill="1" applyBorder="1" applyAlignment="1">
      <alignment horizontal="right" vertical="center" shrinkToFit="1"/>
    </xf>
    <xf numFmtId="4" fontId="9" fillId="0" borderId="10" xfId="0" applyNumberFormat="1" applyFont="1" applyFill="1" applyBorder="1" applyAlignment="1">
      <alignment horizontal="right" vertical="center" shrinkToFit="1"/>
    </xf>
    <xf numFmtId="10" fontId="0" fillId="0" borderId="0" xfId="17" applyNumberFormat="1" applyFont="1" applyAlignment="1">
      <alignment horizontal="right" vertical="center"/>
    </xf>
    <xf numFmtId="177" fontId="0" fillId="35" borderId="10" xfId="0" applyNumberFormat="1" applyFill="1" applyBorder="1" applyAlignment="1">
      <alignment horizontal="center" vertical="center"/>
    </xf>
    <xf numFmtId="177" fontId="0" fillId="0" borderId="10" xfId="0" applyNumberForma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4" fontId="1" fillId="0" borderId="11" xfId="0" applyNumberFormat="1" applyFont="1" applyFill="1" applyBorder="1" applyAlignment="1">
      <alignment horizontal="right" vertical="center" shrinkToFit="1"/>
    </xf>
    <xf numFmtId="0" fontId="0" fillId="0" borderId="0" xfId="0" applyBorder="1" applyAlignment="1">
      <alignment horizontal="right" vertical="center" wrapText="1"/>
    </xf>
    <xf numFmtId="49" fontId="0" fillId="35" borderId="10" xfId="0" applyNumberFormat="1" applyFill="1" applyBorder="1" applyAlignment="1">
      <alignment horizontal="center" vertical="center"/>
    </xf>
    <xf numFmtId="0" fontId="0" fillId="0" borderId="0" xfId="0" applyBorder="1" applyAlignment="1">
      <alignment horizontal="right" vertical="center"/>
    </xf>
    <xf numFmtId="176" fontId="0" fillId="0" borderId="0" xfId="17" applyNumberFormat="1" applyFont="1" applyBorder="1" applyAlignment="1">
      <alignment horizontal="right" vertical="center"/>
    </xf>
    <xf numFmtId="4" fontId="9" fillId="0" borderId="20" xfId="0" applyNumberFormat="1" applyFont="1" applyFill="1" applyBorder="1" applyAlignment="1">
      <alignment horizontal="right" vertical="center" shrinkToFit="1"/>
    </xf>
    <xf numFmtId="4" fontId="9" fillId="0" borderId="21" xfId="0" applyNumberFormat="1" applyFont="1" applyFill="1" applyBorder="1" applyAlignment="1">
      <alignment horizontal="right" vertical="center" shrinkToFit="1"/>
    </xf>
    <xf numFmtId="0" fontId="0" fillId="0" borderId="0" xfId="76" applyAlignment="1">
      <alignment horizontal="right" vertical="center"/>
      <protection/>
    </xf>
    <xf numFmtId="49" fontId="0" fillId="0" borderId="0" xfId="76" applyNumberFormat="1" applyAlignment="1">
      <alignment horizontal="right" vertical="center"/>
      <protection/>
    </xf>
    <xf numFmtId="0" fontId="0" fillId="0" borderId="0" xfId="76" applyBorder="1" applyAlignment="1">
      <alignment horizontal="right" vertical="center"/>
      <protection/>
    </xf>
    <xf numFmtId="177" fontId="3" fillId="35" borderId="10" xfId="76" applyNumberFormat="1" applyFont="1" applyFill="1" applyBorder="1" applyAlignment="1">
      <alignment horizontal="center" vertical="center"/>
      <protection/>
    </xf>
    <xf numFmtId="177" fontId="1" fillId="35" borderId="10" xfId="76" applyNumberFormat="1" applyFont="1" applyFill="1" applyBorder="1" applyAlignment="1">
      <alignment horizontal="center" vertical="center"/>
      <protection/>
    </xf>
    <xf numFmtId="177" fontId="1" fillId="35" borderId="17" xfId="76" applyNumberFormat="1" applyFont="1" applyFill="1" applyBorder="1" applyAlignment="1">
      <alignment horizontal="left" vertical="center"/>
      <protection/>
    </xf>
    <xf numFmtId="177" fontId="1" fillId="35" borderId="10" xfId="76" applyNumberFormat="1" applyFont="1" applyFill="1" applyBorder="1" applyAlignment="1">
      <alignment horizontal="left" vertical="center"/>
      <protection/>
    </xf>
    <xf numFmtId="0" fontId="9" fillId="0" borderId="22" xfId="0" applyFont="1" applyBorder="1" applyAlignment="1">
      <alignment horizontal="left" vertical="center" shrinkToFit="1"/>
    </xf>
    <xf numFmtId="0" fontId="9" fillId="0" borderId="11" xfId="0" applyFont="1" applyFill="1" applyBorder="1" applyAlignment="1">
      <alignment horizontal="right" vertical="center" shrinkToFit="1"/>
    </xf>
    <xf numFmtId="176" fontId="1" fillId="0" borderId="10" xfId="76" applyNumberFormat="1" applyFont="1" applyFill="1" applyBorder="1" applyAlignment="1">
      <alignment horizontal="left" vertical="center"/>
      <protection/>
    </xf>
    <xf numFmtId="176" fontId="9" fillId="0" borderId="11" xfId="0" applyNumberFormat="1" applyFont="1" applyFill="1" applyBorder="1" applyAlignment="1">
      <alignment horizontal="right" vertical="center" shrinkToFit="1"/>
    </xf>
    <xf numFmtId="0" fontId="0" fillId="0" borderId="0" xfId="76" applyFont="1" applyBorder="1" applyAlignment="1">
      <alignment horizontal="left" vertical="center" wrapText="1"/>
      <protection/>
    </xf>
    <xf numFmtId="0" fontId="0" fillId="0" borderId="0" xfId="76" applyFill="1" applyAlignment="1">
      <alignment horizontal="right" vertical="center"/>
      <protection/>
    </xf>
    <xf numFmtId="0" fontId="12" fillId="0" borderId="0" xfId="76" applyFont="1" applyAlignment="1">
      <alignment horizontal="right" vertical="center"/>
      <protection/>
    </xf>
    <xf numFmtId="49" fontId="8" fillId="0" borderId="0" xfId="76" applyNumberFormat="1" applyFont="1" applyFill="1" applyAlignment="1">
      <alignment horizontal="center" vertical="center"/>
      <protection/>
    </xf>
    <xf numFmtId="49" fontId="0" fillId="35" borderId="0" xfId="76" applyNumberFormat="1" applyFill="1" applyAlignment="1">
      <alignment horizontal="right" vertical="center"/>
      <protection/>
    </xf>
    <xf numFmtId="49" fontId="0" fillId="35" borderId="10" xfId="76" applyNumberFormat="1" applyFont="1" applyFill="1" applyBorder="1" applyAlignment="1">
      <alignment horizontal="center" vertical="center"/>
      <protection/>
    </xf>
    <xf numFmtId="49" fontId="3" fillId="35" borderId="10" xfId="76" applyNumberFormat="1" applyFont="1" applyFill="1" applyBorder="1" applyAlignment="1">
      <alignment horizontal="center" vertical="center"/>
      <protection/>
    </xf>
    <xf numFmtId="49" fontId="1" fillId="35" borderId="10" xfId="76" applyNumberFormat="1" applyFont="1" applyFill="1" applyBorder="1" applyAlignment="1">
      <alignment horizontal="center" vertical="center"/>
      <protection/>
    </xf>
    <xf numFmtId="176" fontId="1" fillId="0" borderId="10" xfId="76" applyNumberFormat="1" applyFont="1" applyFill="1" applyBorder="1" applyAlignment="1">
      <alignment vertical="center"/>
      <protection/>
    </xf>
    <xf numFmtId="176" fontId="9" fillId="0" borderId="10" xfId="0" applyNumberFormat="1" applyFont="1" applyFill="1" applyBorder="1" applyAlignment="1">
      <alignment horizontal="right" vertical="center" shrinkToFit="1"/>
    </xf>
    <xf numFmtId="49" fontId="0" fillId="0" borderId="0" xfId="76" applyNumberFormat="1" applyFont="1" applyBorder="1" applyAlignment="1">
      <alignment horizontal="left" vertical="center"/>
      <protection/>
    </xf>
    <xf numFmtId="177" fontId="0" fillId="35" borderId="10" xfId="76" applyNumberFormat="1" applyFont="1" applyFill="1" applyBorder="1" applyAlignment="1" quotePrefix="1">
      <alignment horizontal="center" vertical="center"/>
      <protection/>
    </xf>
    <xf numFmtId="177" fontId="3" fillId="35" borderId="10" xfId="76" applyNumberFormat="1" applyFont="1" applyFill="1" applyBorder="1" applyAlignment="1" quotePrefix="1">
      <alignment horizontal="center" vertical="center"/>
      <protection/>
    </xf>
    <xf numFmtId="49" fontId="3" fillId="35" borderId="10" xfId="76" applyNumberFormat="1" applyFont="1" applyFill="1" applyBorder="1" applyAlignment="1" quotePrefix="1">
      <alignment horizontal="center" vertical="center"/>
      <protection/>
    </xf>
    <xf numFmtId="177" fontId="1" fillId="0" borderId="10" xfId="76" applyNumberFormat="1" applyFont="1" applyFill="1" applyBorder="1" applyAlignment="1" quotePrefix="1">
      <alignment horizontal="left" vertical="center"/>
      <protection/>
    </xf>
    <xf numFmtId="177" fontId="1" fillId="35" borderId="10" xfId="76" applyNumberFormat="1" applyFont="1" applyFill="1" applyBorder="1" applyAlignment="1" quotePrefix="1">
      <alignment horizontal="center" vertical="center"/>
      <protection/>
    </xf>
    <xf numFmtId="177" fontId="1" fillId="35" borderId="17" xfId="76" applyNumberFormat="1" applyFont="1" applyFill="1" applyBorder="1" applyAlignment="1" quotePrefix="1">
      <alignment horizontal="left" vertical="center"/>
      <protection/>
    </xf>
    <xf numFmtId="177" fontId="13" fillId="0" borderId="10" xfId="76" applyNumberFormat="1" applyFont="1" applyFill="1" applyBorder="1" applyAlignment="1" quotePrefix="1">
      <alignment horizontal="center" vertical="center"/>
      <protection/>
    </xf>
    <xf numFmtId="177" fontId="13" fillId="35" borderId="10" xfId="76" applyNumberFormat="1" applyFont="1" applyFill="1" applyBorder="1" applyAlignment="1" quotePrefix="1">
      <alignment horizontal="center" vertical="center"/>
      <protection/>
    </xf>
    <xf numFmtId="177" fontId="0" fillId="35" borderId="10" xfId="0" applyNumberFormat="1" applyFill="1" applyBorder="1" applyAlignment="1" quotePrefix="1">
      <alignment horizontal="center" vertical="center" wrapText="1"/>
    </xf>
    <xf numFmtId="177" fontId="0" fillId="0" borderId="10" xfId="0" applyNumberFormat="1" applyFill="1" applyBorder="1" applyAlignment="1" quotePrefix="1">
      <alignment horizontal="center" vertical="center" wrapText="1"/>
    </xf>
    <xf numFmtId="177" fontId="0" fillId="35" borderId="10" xfId="0" applyNumberFormat="1" applyFill="1" applyBorder="1" applyAlignment="1" quotePrefix="1">
      <alignment horizontal="center" vertical="center"/>
    </xf>
    <xf numFmtId="177" fontId="0" fillId="0" borderId="10" xfId="0" applyNumberFormat="1" applyFill="1" applyBorder="1" applyAlignment="1" quotePrefix="1">
      <alignment horizontal="center" vertical="center"/>
    </xf>
    <xf numFmtId="177" fontId="0" fillId="35" borderId="17" xfId="0" applyNumberFormat="1" applyFill="1" applyBorder="1" applyAlignment="1" quotePrefix="1">
      <alignment horizontal="center" vertical="center" wrapText="1"/>
    </xf>
    <xf numFmtId="177" fontId="0" fillId="35" borderId="10"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7" fontId="0" fillId="35" borderId="17" xfId="0" applyNumberFormat="1" applyFill="1" applyBorder="1" applyAlignment="1" quotePrefix="1">
      <alignment horizontal="center" vertical="center"/>
    </xf>
    <xf numFmtId="177" fontId="0" fillId="0" borderId="10" xfId="76" applyNumberFormat="1" applyFont="1" applyFill="1" applyBorder="1" applyAlignment="1" quotePrefix="1">
      <alignment horizontal="center" vertical="center"/>
      <protection/>
    </xf>
    <xf numFmtId="177" fontId="3" fillId="0" borderId="10" xfId="76" applyNumberFormat="1" applyFont="1" applyFill="1" applyBorder="1" applyAlignment="1" quotePrefix="1">
      <alignment horizontal="center" vertical="center"/>
      <protection/>
    </xf>
    <xf numFmtId="177" fontId="1" fillId="0" borderId="10" xfId="76" applyNumberFormat="1" applyFont="1" applyFill="1" applyBorder="1" applyAlignment="1" quotePrefix="1">
      <alignment horizontal="center" vertical="center"/>
      <protection/>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样式 1" xfId="63"/>
    <cellStyle name="常规_2007年行政单位基层表样表 2" xfId="64"/>
    <cellStyle name="常规 5" xfId="65"/>
    <cellStyle name="常规 2" xfId="66"/>
    <cellStyle name="差_全国友协2010年度中央部门决算（草案）" xfId="67"/>
    <cellStyle name="常规 4" xfId="68"/>
    <cellStyle name="常规 5 2" xfId="69"/>
    <cellStyle name="差_2011年度部门决算审核模板（2011.9.4修改稿）冯" xfId="70"/>
    <cellStyle name="常规 6" xfId="71"/>
    <cellStyle name="常规 9" xfId="72"/>
    <cellStyle name="好_全国友协2010年度中央部门决算（草案）" xfId="73"/>
    <cellStyle name="差_5.中央部门决算（草案)-1" xfId="74"/>
    <cellStyle name="好_2011年度部门决算审核模板（2011.9.4修改稿）冯" xfId="75"/>
    <cellStyle name="常规_2007年行政单位基层表样表" xfId="76"/>
    <cellStyle name="好_司法部2010年度中央部门决算（草案）报" xfId="77"/>
    <cellStyle name="差_出版署2010年度中央部门决算草案" xfId="78"/>
    <cellStyle name="好_5.中央部门决算（草案)-1" xfId="79"/>
    <cellStyle name="好_出版署2010年度中央部门决算草案" xfId="80"/>
    <cellStyle name="好_2012年度部门决算审核模板-杨皓修订0913" xfId="81"/>
    <cellStyle name="差_司法部2010年度中央部门决算（草案）报" xfId="82"/>
    <cellStyle name="常规 8" xfId="83"/>
    <cellStyle name="常规_事业单位部门决算报表（讨论稿） 2" xfId="84"/>
    <cellStyle name="常规 7" xfId="85"/>
    <cellStyle name="差_2012年度部门决算审核模板-杨皓修订0913" xfId="86"/>
    <cellStyle name="常规 3"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41"/>
  <sheetViews>
    <sheetView zoomScaleSheetLayoutView="100" workbookViewId="0" topLeftCell="A33">
      <selection activeCell="B18" sqref="B18"/>
    </sheetView>
  </sheetViews>
  <sheetFormatPr defaultColWidth="9.00390625" defaultRowHeight="14.25"/>
  <cols>
    <col min="1" max="1" width="50.625" style="137" customWidth="1"/>
    <col min="2" max="2" width="4.00390625" style="137" customWidth="1"/>
    <col min="3" max="3" width="15.625" style="137" customWidth="1"/>
    <col min="4" max="4" width="50.625" style="137" customWidth="1"/>
    <col min="5" max="5" width="4.375" style="138" customWidth="1"/>
    <col min="6" max="6" width="15.625" style="137" customWidth="1"/>
    <col min="7" max="7" width="9.00390625" style="139" customWidth="1"/>
    <col min="8" max="8" width="11.125" style="139" bestFit="1" customWidth="1"/>
    <col min="9" max="16384" width="9.00390625" style="137" customWidth="1"/>
  </cols>
  <sheetData>
    <row r="1" spans="1:6" ht="17.25">
      <c r="A1" s="65"/>
      <c r="F1" s="150"/>
    </row>
    <row r="2" spans="1:8" s="63" customFormat="1" ht="18" customHeight="1">
      <c r="A2" s="66" t="s">
        <v>0</v>
      </c>
      <c r="B2" s="66"/>
      <c r="C2" s="66"/>
      <c r="D2" s="66"/>
      <c r="E2" s="151"/>
      <c r="F2" s="66"/>
      <c r="G2" s="82"/>
      <c r="H2" s="82"/>
    </row>
    <row r="3" spans="1:6" ht="9.75" customHeight="1">
      <c r="A3" s="67"/>
      <c r="B3" s="67"/>
      <c r="C3" s="67"/>
      <c r="D3" s="67"/>
      <c r="E3" s="152"/>
      <c r="F3" s="20" t="s">
        <v>1</v>
      </c>
    </row>
    <row r="4" spans="1:6" ht="15" customHeight="1">
      <c r="A4" s="8" t="s">
        <v>2</v>
      </c>
      <c r="B4" s="67"/>
      <c r="C4" s="67"/>
      <c r="D4" s="67"/>
      <c r="E4" s="152"/>
      <c r="F4" s="20" t="s">
        <v>3</v>
      </c>
    </row>
    <row r="5" spans="1:8" s="64" customFormat="1" ht="21.75" customHeight="1">
      <c r="A5" s="159" t="s">
        <v>4</v>
      </c>
      <c r="B5" s="68"/>
      <c r="C5" s="68"/>
      <c r="D5" s="159" t="s">
        <v>5</v>
      </c>
      <c r="E5" s="153"/>
      <c r="F5" s="68"/>
      <c r="G5" s="83"/>
      <c r="H5" s="83"/>
    </row>
    <row r="6" spans="1:8" s="64" customFormat="1" ht="21.75" customHeight="1">
      <c r="A6" s="159" t="s">
        <v>6</v>
      </c>
      <c r="B6" s="160" t="s">
        <v>7</v>
      </c>
      <c r="C6" s="68" t="s">
        <v>8</v>
      </c>
      <c r="D6" s="159" t="s">
        <v>6</v>
      </c>
      <c r="E6" s="161" t="s">
        <v>7</v>
      </c>
      <c r="F6" s="68" t="s">
        <v>8</v>
      </c>
      <c r="G6" s="83"/>
      <c r="H6" s="83"/>
    </row>
    <row r="7" spans="1:8" s="64" customFormat="1" ht="21.75" customHeight="1">
      <c r="A7" s="159" t="s">
        <v>9</v>
      </c>
      <c r="B7" s="68"/>
      <c r="C7" s="159" t="s">
        <v>10</v>
      </c>
      <c r="D7" s="159" t="s">
        <v>9</v>
      </c>
      <c r="E7" s="153"/>
      <c r="F7" s="159" t="s">
        <v>11</v>
      </c>
      <c r="G7" s="83"/>
      <c r="H7" s="83"/>
    </row>
    <row r="8" spans="1:8" s="64" customFormat="1" ht="21.75" customHeight="1">
      <c r="A8" s="162" t="s">
        <v>12</v>
      </c>
      <c r="B8" s="163" t="s">
        <v>10</v>
      </c>
      <c r="C8" s="39">
        <v>11351.58</v>
      </c>
      <c r="D8" s="164" t="s">
        <v>13</v>
      </c>
      <c r="E8" s="155">
        <v>31</v>
      </c>
      <c r="F8" s="39">
        <v>0</v>
      </c>
      <c r="G8" s="83"/>
      <c r="H8" s="84"/>
    </row>
    <row r="9" spans="1:8" s="64" customFormat="1" ht="21.75" customHeight="1">
      <c r="A9" s="143" t="s">
        <v>14</v>
      </c>
      <c r="B9" s="163" t="s">
        <v>11</v>
      </c>
      <c r="C9" s="39">
        <v>0</v>
      </c>
      <c r="D9" s="164" t="s">
        <v>15</v>
      </c>
      <c r="E9" s="155">
        <v>32</v>
      </c>
      <c r="F9" s="39">
        <v>0</v>
      </c>
      <c r="G9" s="83"/>
      <c r="H9" s="84"/>
    </row>
    <row r="10" spans="1:8" s="64" customFormat="1" ht="21.75" customHeight="1">
      <c r="A10" s="71" t="s">
        <v>16</v>
      </c>
      <c r="B10" s="163" t="s">
        <v>17</v>
      </c>
      <c r="C10" s="39">
        <v>0</v>
      </c>
      <c r="D10" s="164" t="s">
        <v>18</v>
      </c>
      <c r="E10" s="155">
        <v>33</v>
      </c>
      <c r="F10" s="39">
        <v>0</v>
      </c>
      <c r="G10" s="83"/>
      <c r="H10" s="84"/>
    </row>
    <row r="11" spans="1:8" s="64" customFormat="1" ht="21.75" customHeight="1">
      <c r="A11" s="143" t="s">
        <v>19</v>
      </c>
      <c r="B11" s="163" t="s">
        <v>20</v>
      </c>
      <c r="C11" s="39">
        <v>0</v>
      </c>
      <c r="D11" s="164" t="s">
        <v>21</v>
      </c>
      <c r="E11" s="155">
        <v>34</v>
      </c>
      <c r="F11" s="39">
        <v>0</v>
      </c>
      <c r="G11" s="83"/>
      <c r="H11" s="84"/>
    </row>
    <row r="12" spans="1:8" s="64" customFormat="1" ht="21.75" customHeight="1">
      <c r="A12" s="143" t="s">
        <v>22</v>
      </c>
      <c r="B12" s="163" t="s">
        <v>23</v>
      </c>
      <c r="C12" s="39">
        <v>0</v>
      </c>
      <c r="D12" s="164" t="s">
        <v>24</v>
      </c>
      <c r="E12" s="155">
        <v>35</v>
      </c>
      <c r="F12" s="39">
        <v>0</v>
      </c>
      <c r="G12" s="83"/>
      <c r="H12" s="84"/>
    </row>
    <row r="13" spans="1:8" s="64" customFormat="1" ht="21.75" customHeight="1">
      <c r="A13" s="143" t="s">
        <v>25</v>
      </c>
      <c r="B13" s="163" t="s">
        <v>26</v>
      </c>
      <c r="C13" s="39">
        <v>0</v>
      </c>
      <c r="D13" s="164" t="s">
        <v>27</v>
      </c>
      <c r="E13" s="155">
        <v>36</v>
      </c>
      <c r="F13" s="39">
        <v>0</v>
      </c>
      <c r="G13" s="83"/>
      <c r="H13" s="84"/>
    </row>
    <row r="14" spans="1:8" s="64" customFormat="1" ht="21.75" customHeight="1">
      <c r="A14" s="143" t="s">
        <v>28</v>
      </c>
      <c r="B14" s="163" t="s">
        <v>29</v>
      </c>
      <c r="C14" s="39">
        <v>0</v>
      </c>
      <c r="D14" s="144" t="s">
        <v>30</v>
      </c>
      <c r="E14" s="155">
        <v>37</v>
      </c>
      <c r="F14" s="39">
        <v>0</v>
      </c>
      <c r="G14" s="83"/>
      <c r="H14" s="84"/>
    </row>
    <row r="15" spans="1:8" s="64" customFormat="1" ht="21.75" customHeight="1">
      <c r="A15" s="143" t="s">
        <v>31</v>
      </c>
      <c r="B15" s="163" t="s">
        <v>32</v>
      </c>
      <c r="C15" s="39">
        <v>2130.52</v>
      </c>
      <c r="D15" s="144" t="s">
        <v>33</v>
      </c>
      <c r="E15" s="155">
        <v>38</v>
      </c>
      <c r="F15" s="39">
        <v>12.38</v>
      </c>
      <c r="G15" s="83"/>
      <c r="H15" s="84"/>
    </row>
    <row r="16" spans="1:8" s="64" customFormat="1" ht="21.75" customHeight="1">
      <c r="A16" s="143"/>
      <c r="B16" s="163" t="s">
        <v>34</v>
      </c>
      <c r="C16" s="145" t="s">
        <v>35</v>
      </c>
      <c r="D16" s="144" t="s">
        <v>36</v>
      </c>
      <c r="E16" s="155">
        <v>39</v>
      </c>
      <c r="F16" s="39">
        <v>0</v>
      </c>
      <c r="G16" s="83"/>
      <c r="H16" s="83"/>
    </row>
    <row r="17" spans="1:8" s="64" customFormat="1" ht="21.75" customHeight="1">
      <c r="A17" s="143"/>
      <c r="B17" s="163" t="s">
        <v>37</v>
      </c>
      <c r="C17" s="146"/>
      <c r="D17" s="144" t="s">
        <v>38</v>
      </c>
      <c r="E17" s="155">
        <v>40</v>
      </c>
      <c r="F17" s="39">
        <v>755.05</v>
      </c>
      <c r="G17" s="83"/>
      <c r="H17" s="83"/>
    </row>
    <row r="18" spans="1:8" s="64" customFormat="1" ht="21.75" customHeight="1">
      <c r="A18" s="143"/>
      <c r="B18" s="163" t="s">
        <v>39</v>
      </c>
      <c r="C18" s="146"/>
      <c r="D18" s="144" t="s">
        <v>40</v>
      </c>
      <c r="E18" s="155">
        <v>41</v>
      </c>
      <c r="F18" s="39">
        <v>0</v>
      </c>
      <c r="G18" s="83"/>
      <c r="H18" s="83"/>
    </row>
    <row r="19" spans="1:8" s="64" customFormat="1" ht="21.75" customHeight="1">
      <c r="A19" s="143"/>
      <c r="B19" s="163" t="s">
        <v>41</v>
      </c>
      <c r="C19" s="146"/>
      <c r="D19" s="144" t="s">
        <v>42</v>
      </c>
      <c r="E19" s="155">
        <v>42</v>
      </c>
      <c r="F19" s="39">
        <v>13124.94</v>
      </c>
      <c r="G19" s="83"/>
      <c r="H19" s="83"/>
    </row>
    <row r="20" spans="1:8" s="64" customFormat="1" ht="21.75" customHeight="1">
      <c r="A20" s="143"/>
      <c r="B20" s="163" t="s">
        <v>43</v>
      </c>
      <c r="C20" s="146"/>
      <c r="D20" s="144" t="s">
        <v>44</v>
      </c>
      <c r="E20" s="155">
        <v>43</v>
      </c>
      <c r="F20" s="39">
        <v>0</v>
      </c>
      <c r="G20" s="83"/>
      <c r="H20" s="83"/>
    </row>
    <row r="21" spans="1:8" s="64" customFormat="1" ht="21.75" customHeight="1">
      <c r="A21" s="143"/>
      <c r="B21" s="163" t="s">
        <v>45</v>
      </c>
      <c r="C21" s="146"/>
      <c r="D21" s="144" t="s">
        <v>46</v>
      </c>
      <c r="E21" s="155">
        <v>44</v>
      </c>
      <c r="F21" s="39">
        <v>0</v>
      </c>
      <c r="G21" s="83"/>
      <c r="H21" s="83"/>
    </row>
    <row r="22" spans="1:8" s="64" customFormat="1" ht="21.75" customHeight="1">
      <c r="A22" s="143"/>
      <c r="B22" s="163" t="s">
        <v>47</v>
      </c>
      <c r="C22" s="146"/>
      <c r="D22" s="144" t="s">
        <v>48</v>
      </c>
      <c r="E22" s="155">
        <v>45</v>
      </c>
      <c r="F22" s="39">
        <v>0</v>
      </c>
      <c r="G22" s="83"/>
      <c r="H22" s="83"/>
    </row>
    <row r="23" spans="1:8" s="64" customFormat="1" ht="21.75" customHeight="1">
      <c r="A23" s="143"/>
      <c r="B23" s="163" t="s">
        <v>49</v>
      </c>
      <c r="C23" s="146"/>
      <c r="D23" s="144" t="s">
        <v>50</v>
      </c>
      <c r="E23" s="155">
        <v>46</v>
      </c>
      <c r="F23" s="39">
        <v>0</v>
      </c>
      <c r="G23" s="83"/>
      <c r="H23" s="83"/>
    </row>
    <row r="24" spans="1:8" s="64" customFormat="1" ht="21.75" customHeight="1">
      <c r="A24" s="143"/>
      <c r="B24" s="163" t="s">
        <v>51</v>
      </c>
      <c r="C24" s="146"/>
      <c r="D24" s="144" t="s">
        <v>52</v>
      </c>
      <c r="E24" s="155">
        <v>47</v>
      </c>
      <c r="F24" s="39">
        <v>0</v>
      </c>
      <c r="G24" s="83"/>
      <c r="H24" s="83"/>
    </row>
    <row r="25" spans="1:8" s="64" customFormat="1" ht="21.75" customHeight="1">
      <c r="A25" s="143"/>
      <c r="B25" s="163" t="s">
        <v>53</v>
      </c>
      <c r="C25" s="146"/>
      <c r="D25" s="144" t="s">
        <v>54</v>
      </c>
      <c r="E25" s="155">
        <v>48</v>
      </c>
      <c r="F25" s="39">
        <v>0</v>
      </c>
      <c r="G25" s="83"/>
      <c r="H25" s="83"/>
    </row>
    <row r="26" spans="1:8" s="64" customFormat="1" ht="21.75" customHeight="1">
      <c r="A26" s="143"/>
      <c r="B26" s="163" t="s">
        <v>55</v>
      </c>
      <c r="C26" s="146"/>
      <c r="D26" s="144" t="s">
        <v>56</v>
      </c>
      <c r="E26" s="155">
        <v>49</v>
      </c>
      <c r="F26" s="39">
        <v>0</v>
      </c>
      <c r="G26" s="83"/>
      <c r="H26" s="83"/>
    </row>
    <row r="27" spans="1:8" s="64" customFormat="1" ht="21.75" customHeight="1">
      <c r="A27" s="143"/>
      <c r="B27" s="163" t="s">
        <v>57</v>
      </c>
      <c r="C27" s="146"/>
      <c r="D27" s="144" t="s">
        <v>58</v>
      </c>
      <c r="E27" s="155">
        <v>50</v>
      </c>
      <c r="F27" s="39">
        <v>0</v>
      </c>
      <c r="G27" s="83"/>
      <c r="H27" s="83"/>
    </row>
    <row r="28" spans="1:8" s="64" customFormat="1" ht="21.75" customHeight="1">
      <c r="A28" s="143"/>
      <c r="B28" s="163" t="s">
        <v>59</v>
      </c>
      <c r="C28" s="146"/>
      <c r="D28" s="144" t="s">
        <v>60</v>
      </c>
      <c r="E28" s="155">
        <v>51</v>
      </c>
      <c r="F28" s="39">
        <v>0</v>
      </c>
      <c r="G28" s="83"/>
      <c r="H28" s="83"/>
    </row>
    <row r="29" spans="1:8" s="64" customFormat="1" ht="21.75" customHeight="1">
      <c r="A29" s="143"/>
      <c r="B29" s="163" t="s">
        <v>61</v>
      </c>
      <c r="C29" s="146"/>
      <c r="D29" s="144" t="s">
        <v>62</v>
      </c>
      <c r="E29" s="155">
        <v>52</v>
      </c>
      <c r="F29" s="39">
        <v>0</v>
      </c>
      <c r="G29" s="83"/>
      <c r="H29" s="83"/>
    </row>
    <row r="30" spans="1:8" s="64" customFormat="1" ht="21.75" customHeight="1">
      <c r="A30" s="143"/>
      <c r="B30" s="163" t="s">
        <v>63</v>
      </c>
      <c r="C30" s="146"/>
      <c r="D30" s="144" t="s">
        <v>64</v>
      </c>
      <c r="E30" s="155">
        <v>53</v>
      </c>
      <c r="F30" s="39">
        <v>3541.95</v>
      </c>
      <c r="G30" s="83"/>
      <c r="H30" s="83"/>
    </row>
    <row r="31" spans="1:8" s="64" customFormat="1" ht="21.75" customHeight="1">
      <c r="A31" s="143"/>
      <c r="B31" s="163" t="s">
        <v>65</v>
      </c>
      <c r="C31" s="146"/>
      <c r="D31" s="144" t="s">
        <v>66</v>
      </c>
      <c r="E31" s="155">
        <v>54</v>
      </c>
      <c r="F31" s="39">
        <v>0</v>
      </c>
      <c r="G31" s="83"/>
      <c r="H31" s="83"/>
    </row>
    <row r="32" spans="1:8" s="64" customFormat="1" ht="21.75" customHeight="1">
      <c r="A32" s="143"/>
      <c r="B32" s="163" t="s">
        <v>67</v>
      </c>
      <c r="C32" s="146"/>
      <c r="D32" s="144" t="s">
        <v>68</v>
      </c>
      <c r="E32" s="155">
        <v>55</v>
      </c>
      <c r="F32" s="39">
        <v>0</v>
      </c>
      <c r="G32" s="83"/>
      <c r="H32" s="83"/>
    </row>
    <row r="33" spans="1:8" s="64" customFormat="1" ht="21.75" customHeight="1">
      <c r="A33" s="143"/>
      <c r="B33" s="163" t="s">
        <v>69</v>
      </c>
      <c r="C33" s="146"/>
      <c r="D33" s="144" t="s">
        <v>70</v>
      </c>
      <c r="E33" s="155">
        <v>56</v>
      </c>
      <c r="F33" s="39">
        <v>15</v>
      </c>
      <c r="G33" s="83"/>
      <c r="H33" s="83"/>
    </row>
    <row r="34" spans="1:8" s="64" customFormat="1" ht="21.75" customHeight="1">
      <c r="A34" s="165" t="s">
        <v>71</v>
      </c>
      <c r="B34" s="163" t="s">
        <v>72</v>
      </c>
      <c r="C34" s="75">
        <f>SUM(C8:C33)</f>
        <v>13482.1</v>
      </c>
      <c r="D34" s="165" t="s">
        <v>73</v>
      </c>
      <c r="E34" s="155">
        <v>57</v>
      </c>
      <c r="F34" s="156">
        <f>SUM(F8:F33)</f>
        <v>17449.32</v>
      </c>
      <c r="G34" s="83"/>
      <c r="H34" s="83"/>
    </row>
    <row r="35" spans="1:8" s="64" customFormat="1" ht="21.75" customHeight="1">
      <c r="A35" s="71" t="s">
        <v>74</v>
      </c>
      <c r="B35" s="163" t="s">
        <v>75</v>
      </c>
      <c r="C35" s="147">
        <v>1.78</v>
      </c>
      <c r="D35" s="71" t="s">
        <v>76</v>
      </c>
      <c r="E35" s="155">
        <v>58</v>
      </c>
      <c r="F35" s="156"/>
      <c r="G35" s="83"/>
      <c r="H35" s="83"/>
    </row>
    <row r="36" spans="1:8" s="64" customFormat="1" ht="21.75" customHeight="1">
      <c r="A36" s="71" t="s">
        <v>77</v>
      </c>
      <c r="B36" s="163" t="s">
        <v>78</v>
      </c>
      <c r="C36" s="147">
        <v>4112.27</v>
      </c>
      <c r="D36" s="71" t="s">
        <v>79</v>
      </c>
      <c r="E36" s="155">
        <v>59</v>
      </c>
      <c r="F36" s="157">
        <v>146.83</v>
      </c>
      <c r="G36" s="83"/>
      <c r="H36" s="83"/>
    </row>
    <row r="37" spans="1:7" ht="21.75" customHeight="1">
      <c r="A37" s="166" t="s">
        <v>80</v>
      </c>
      <c r="B37" s="163" t="s">
        <v>81</v>
      </c>
      <c r="C37" s="75">
        <f>SUM(C34:C36)</f>
        <v>17596.15</v>
      </c>
      <c r="D37" s="166" t="s">
        <v>80</v>
      </c>
      <c r="E37" s="155">
        <v>60</v>
      </c>
      <c r="F37" s="157">
        <f>SUM(F34:F36)</f>
        <v>17596.15</v>
      </c>
      <c r="G37" s="139">
        <f>C37-F37</f>
        <v>0</v>
      </c>
    </row>
    <row r="38" spans="1:6" ht="51" customHeight="1">
      <c r="A38" s="148" t="s">
        <v>82</v>
      </c>
      <c r="B38" s="77"/>
      <c r="C38" s="77"/>
      <c r="D38" s="77"/>
      <c r="E38" s="158"/>
      <c r="F38" s="77"/>
    </row>
    <row r="41" ht="17.25">
      <c r="C41" s="149"/>
    </row>
  </sheetData>
  <sheetProtection/>
  <mergeCells count="4">
    <mergeCell ref="A2:F2"/>
    <mergeCell ref="A5:C5"/>
    <mergeCell ref="D5:F5"/>
    <mergeCell ref="A38:F3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3 A7:F7" numberStoredAsText="1"/>
  </ignoredErrors>
</worksheet>
</file>

<file path=xl/worksheets/sheet2.xml><?xml version="1.0" encoding="utf-8"?>
<worksheet xmlns="http://schemas.openxmlformats.org/spreadsheetml/2006/main" xmlns:r="http://schemas.openxmlformats.org/officeDocument/2006/relationships">
  <dimension ref="A1:L47"/>
  <sheetViews>
    <sheetView zoomScaleSheetLayoutView="160" workbookViewId="0" topLeftCell="A20">
      <selection activeCell="A45" sqref="A45:IV51"/>
    </sheetView>
  </sheetViews>
  <sheetFormatPr defaultColWidth="9.00390625" defaultRowHeight="14.25"/>
  <cols>
    <col min="1" max="2" width="4.625" style="90" customWidth="1"/>
    <col min="3" max="3" width="25.625" style="90" customWidth="1"/>
    <col min="4" max="4" width="13.625" style="91" customWidth="1"/>
    <col min="5" max="10" width="13.625" style="90" customWidth="1"/>
    <col min="11" max="12" width="12.625" style="90" bestFit="1" customWidth="1"/>
    <col min="13" max="16384" width="9.00390625" style="90" customWidth="1"/>
  </cols>
  <sheetData>
    <row r="1" spans="1:10" s="86" customFormat="1" ht="23.25">
      <c r="A1" s="93" t="s">
        <v>83</v>
      </c>
      <c r="B1" s="93"/>
      <c r="C1" s="93"/>
      <c r="D1" s="93"/>
      <c r="E1" s="93"/>
      <c r="F1" s="93"/>
      <c r="G1" s="93"/>
      <c r="H1" s="93"/>
      <c r="I1" s="93"/>
      <c r="J1" s="93"/>
    </row>
    <row r="2" spans="1:10" ht="17.25">
      <c r="A2" s="95"/>
      <c r="B2" s="95"/>
      <c r="C2" s="95"/>
      <c r="E2" s="95"/>
      <c r="F2" s="95"/>
      <c r="G2" s="95"/>
      <c r="H2" s="95"/>
      <c r="I2" s="95"/>
      <c r="J2" s="20" t="s">
        <v>84</v>
      </c>
    </row>
    <row r="3" spans="1:10" ht="17.25">
      <c r="A3" s="8" t="s">
        <v>2</v>
      </c>
      <c r="B3" s="95"/>
      <c r="C3" s="95"/>
      <c r="E3" s="95"/>
      <c r="F3" s="118"/>
      <c r="G3" s="95"/>
      <c r="H3" s="95"/>
      <c r="I3" s="95"/>
      <c r="J3" s="20" t="s">
        <v>3</v>
      </c>
    </row>
    <row r="4" spans="1:11" s="87" customFormat="1" ht="22.5" customHeight="1">
      <c r="A4" s="167" t="s">
        <v>6</v>
      </c>
      <c r="B4" s="103"/>
      <c r="C4" s="103"/>
      <c r="D4" s="168" t="s">
        <v>71</v>
      </c>
      <c r="E4" s="168" t="s">
        <v>85</v>
      </c>
      <c r="F4" s="167" t="s">
        <v>86</v>
      </c>
      <c r="G4" s="167" t="s">
        <v>87</v>
      </c>
      <c r="H4" s="167" t="s">
        <v>88</v>
      </c>
      <c r="I4" s="167" t="s">
        <v>89</v>
      </c>
      <c r="J4" s="167" t="s">
        <v>90</v>
      </c>
      <c r="K4" s="131"/>
    </row>
    <row r="5" spans="1:11" s="87" customFormat="1" ht="22.5" customHeight="1">
      <c r="A5" s="119" t="s">
        <v>91</v>
      </c>
      <c r="B5" s="103"/>
      <c r="C5" s="167" t="s">
        <v>92</v>
      </c>
      <c r="D5" s="100"/>
      <c r="E5" s="100"/>
      <c r="F5" s="103"/>
      <c r="G5" s="103"/>
      <c r="H5" s="103"/>
      <c r="I5" s="103"/>
      <c r="J5" s="103"/>
      <c r="K5" s="131"/>
    </row>
    <row r="6" spans="1:11" s="87" customFormat="1" ht="22.5" customHeight="1">
      <c r="A6" s="103"/>
      <c r="B6" s="103"/>
      <c r="C6" s="103"/>
      <c r="D6" s="100"/>
      <c r="E6" s="100"/>
      <c r="F6" s="103"/>
      <c r="G6" s="103"/>
      <c r="H6" s="103"/>
      <c r="I6" s="103"/>
      <c r="J6" s="103"/>
      <c r="K6" s="131"/>
    </row>
    <row r="7" spans="1:11" ht="22.5" customHeight="1">
      <c r="A7" s="169" t="s">
        <v>93</v>
      </c>
      <c r="B7" s="125"/>
      <c r="C7" s="125"/>
      <c r="D7" s="170" t="s">
        <v>10</v>
      </c>
      <c r="E7" s="169" t="s">
        <v>11</v>
      </c>
      <c r="F7" s="169" t="s">
        <v>17</v>
      </c>
      <c r="G7" s="169" t="s">
        <v>20</v>
      </c>
      <c r="H7" s="169" t="s">
        <v>23</v>
      </c>
      <c r="I7" s="169" t="s">
        <v>26</v>
      </c>
      <c r="J7" s="132" t="s">
        <v>29</v>
      </c>
      <c r="K7" s="133"/>
    </row>
    <row r="8" spans="1:12" ht="22.5" customHeight="1">
      <c r="A8" s="169" t="s">
        <v>94</v>
      </c>
      <c r="B8" s="125"/>
      <c r="C8" s="125"/>
      <c r="D8" s="111">
        <f>SUM(E8:J8)</f>
        <v>13482.1</v>
      </c>
      <c r="E8" s="39">
        <f aca="true" t="shared" si="0" ref="E8:J8">E9+E16+E21+E42</f>
        <v>11351.58</v>
      </c>
      <c r="F8" s="39">
        <f t="shared" si="0"/>
        <v>0</v>
      </c>
      <c r="G8" s="39">
        <f t="shared" si="0"/>
        <v>0</v>
      </c>
      <c r="H8" s="39">
        <f t="shared" si="0"/>
        <v>0</v>
      </c>
      <c r="I8" s="39">
        <f t="shared" si="0"/>
        <v>0</v>
      </c>
      <c r="J8" s="39">
        <f t="shared" si="0"/>
        <v>2130.52</v>
      </c>
      <c r="K8" s="134"/>
      <c r="L8" s="124"/>
    </row>
    <row r="9" spans="1:12" ht="22.5" customHeight="1">
      <c r="A9" s="60" t="s">
        <v>95</v>
      </c>
      <c r="B9" s="60"/>
      <c r="C9" s="60" t="s">
        <v>96</v>
      </c>
      <c r="D9" s="111">
        <f aca="true" t="shared" si="1" ref="D9:D44">SUM(E9:J9)</f>
        <v>12.379999999999999</v>
      </c>
      <c r="E9" s="39">
        <f aca="true" t="shared" si="2" ref="E9:J9">E10+E12+E14</f>
        <v>12.379999999999999</v>
      </c>
      <c r="F9" s="39">
        <f t="shared" si="2"/>
        <v>0</v>
      </c>
      <c r="G9" s="39">
        <f t="shared" si="2"/>
        <v>0</v>
      </c>
      <c r="H9" s="39">
        <f t="shared" si="2"/>
        <v>0</v>
      </c>
      <c r="I9" s="39">
        <f t="shared" si="2"/>
        <v>0</v>
      </c>
      <c r="J9" s="39">
        <f t="shared" si="2"/>
        <v>0</v>
      </c>
      <c r="K9" s="124"/>
      <c r="L9" s="124"/>
    </row>
    <row r="10" spans="1:12" ht="22.5" customHeight="1">
      <c r="A10" s="60" t="s">
        <v>97</v>
      </c>
      <c r="B10" s="60"/>
      <c r="C10" s="60" t="s">
        <v>98</v>
      </c>
      <c r="D10" s="111">
        <f t="shared" si="1"/>
        <v>3</v>
      </c>
      <c r="E10" s="39">
        <f aca="true" t="shared" si="3" ref="E10:J10">E11</f>
        <v>3</v>
      </c>
      <c r="F10" s="39">
        <f t="shared" si="3"/>
        <v>0</v>
      </c>
      <c r="G10" s="39">
        <f t="shared" si="3"/>
        <v>0</v>
      </c>
      <c r="H10" s="39">
        <f t="shared" si="3"/>
        <v>0</v>
      </c>
      <c r="I10" s="39">
        <f t="shared" si="3"/>
        <v>0</v>
      </c>
      <c r="J10" s="39">
        <f t="shared" si="3"/>
        <v>0</v>
      </c>
      <c r="K10" s="124"/>
      <c r="L10" s="124"/>
    </row>
    <row r="11" spans="1:12" ht="22.5" customHeight="1">
      <c r="A11" s="60" t="s">
        <v>99</v>
      </c>
      <c r="B11" s="60"/>
      <c r="C11" s="60" t="s">
        <v>100</v>
      </c>
      <c r="D11" s="111">
        <f t="shared" si="1"/>
        <v>3</v>
      </c>
      <c r="E11" s="39">
        <v>3</v>
      </c>
      <c r="F11" s="121">
        <v>0</v>
      </c>
      <c r="G11" s="121">
        <v>0</v>
      </c>
      <c r="H11" s="121">
        <v>0</v>
      </c>
      <c r="I11" s="121">
        <v>0</v>
      </c>
      <c r="J11" s="135">
        <v>0</v>
      </c>
      <c r="K11" s="124"/>
      <c r="L11" s="124"/>
    </row>
    <row r="12" spans="1:12" ht="22.5" customHeight="1">
      <c r="A12" s="60" t="s">
        <v>101</v>
      </c>
      <c r="B12" s="60"/>
      <c r="C12" s="60" t="s">
        <v>102</v>
      </c>
      <c r="D12" s="111">
        <f t="shared" si="1"/>
        <v>6.38</v>
      </c>
      <c r="E12" s="39">
        <f aca="true" t="shared" si="4" ref="E12:J12">E13</f>
        <v>6.38</v>
      </c>
      <c r="F12" s="39">
        <f t="shared" si="4"/>
        <v>0</v>
      </c>
      <c r="G12" s="39">
        <f t="shared" si="4"/>
        <v>0</v>
      </c>
      <c r="H12" s="39">
        <f t="shared" si="4"/>
        <v>0</v>
      </c>
      <c r="I12" s="39">
        <f t="shared" si="4"/>
        <v>0</v>
      </c>
      <c r="J12" s="39">
        <f t="shared" si="4"/>
        <v>0</v>
      </c>
      <c r="K12" s="124"/>
      <c r="L12" s="124"/>
    </row>
    <row r="13" spans="1:12" ht="22.5" customHeight="1">
      <c r="A13" s="60" t="s">
        <v>103</v>
      </c>
      <c r="B13" s="60"/>
      <c r="C13" s="60" t="s">
        <v>104</v>
      </c>
      <c r="D13" s="111">
        <f t="shared" si="1"/>
        <v>6.38</v>
      </c>
      <c r="E13" s="39">
        <v>6.38</v>
      </c>
      <c r="F13" s="121">
        <v>0</v>
      </c>
      <c r="G13" s="121">
        <v>0</v>
      </c>
      <c r="H13" s="121">
        <v>0</v>
      </c>
      <c r="I13" s="121">
        <v>0</v>
      </c>
      <c r="J13" s="135">
        <v>0</v>
      </c>
      <c r="K13" s="124"/>
      <c r="L13" s="124"/>
    </row>
    <row r="14" spans="1:12" ht="22.5" customHeight="1">
      <c r="A14" s="60" t="s">
        <v>105</v>
      </c>
      <c r="B14" s="60"/>
      <c r="C14" s="60" t="s">
        <v>106</v>
      </c>
      <c r="D14" s="111">
        <f t="shared" si="1"/>
        <v>3</v>
      </c>
      <c r="E14" s="39">
        <f aca="true" t="shared" si="5" ref="E14:J14">E15</f>
        <v>3</v>
      </c>
      <c r="F14" s="39">
        <f t="shared" si="5"/>
        <v>0</v>
      </c>
      <c r="G14" s="39">
        <f t="shared" si="5"/>
        <v>0</v>
      </c>
      <c r="H14" s="39">
        <f t="shared" si="5"/>
        <v>0</v>
      </c>
      <c r="I14" s="39">
        <f t="shared" si="5"/>
        <v>0</v>
      </c>
      <c r="J14" s="39">
        <f t="shared" si="5"/>
        <v>0</v>
      </c>
      <c r="K14" s="124"/>
      <c r="L14" s="124"/>
    </row>
    <row r="15" spans="1:12" ht="22.5" customHeight="1">
      <c r="A15" s="60" t="s">
        <v>107</v>
      </c>
      <c r="B15" s="60"/>
      <c r="C15" s="60" t="s">
        <v>108</v>
      </c>
      <c r="D15" s="111">
        <f t="shared" si="1"/>
        <v>3</v>
      </c>
      <c r="E15" s="39">
        <v>3</v>
      </c>
      <c r="F15" s="121">
        <v>0</v>
      </c>
      <c r="G15" s="121">
        <v>0</v>
      </c>
      <c r="H15" s="121">
        <v>0</v>
      </c>
      <c r="I15" s="121">
        <v>0</v>
      </c>
      <c r="J15" s="135">
        <v>0</v>
      </c>
      <c r="K15" s="124"/>
      <c r="L15" s="124"/>
    </row>
    <row r="16" spans="1:12" ht="22.5" customHeight="1">
      <c r="A16" s="60" t="s">
        <v>109</v>
      </c>
      <c r="B16" s="60"/>
      <c r="C16" s="60" t="s">
        <v>110</v>
      </c>
      <c r="D16" s="111">
        <f t="shared" si="1"/>
        <v>318.56</v>
      </c>
      <c r="E16" s="39">
        <f aca="true" t="shared" si="6" ref="E16:J16">E17+E19</f>
        <v>318.56</v>
      </c>
      <c r="F16" s="39">
        <f t="shared" si="6"/>
        <v>0</v>
      </c>
      <c r="G16" s="39">
        <f t="shared" si="6"/>
        <v>0</v>
      </c>
      <c r="H16" s="39">
        <f t="shared" si="6"/>
        <v>0</v>
      </c>
      <c r="I16" s="39">
        <f t="shared" si="6"/>
        <v>0</v>
      </c>
      <c r="J16" s="39">
        <f t="shared" si="6"/>
        <v>0</v>
      </c>
      <c r="K16" s="124"/>
      <c r="L16" s="124"/>
    </row>
    <row r="17" spans="1:12" ht="22.5" customHeight="1">
      <c r="A17" s="60" t="s">
        <v>111</v>
      </c>
      <c r="B17" s="60"/>
      <c r="C17" s="60" t="s">
        <v>112</v>
      </c>
      <c r="D17" s="111">
        <f t="shared" si="1"/>
        <v>222.76</v>
      </c>
      <c r="E17" s="39">
        <f aca="true" t="shared" si="7" ref="E17:J17">E18</f>
        <v>222.76</v>
      </c>
      <c r="F17" s="39">
        <f t="shared" si="7"/>
        <v>0</v>
      </c>
      <c r="G17" s="39">
        <f t="shared" si="7"/>
        <v>0</v>
      </c>
      <c r="H17" s="39">
        <f t="shared" si="7"/>
        <v>0</v>
      </c>
      <c r="I17" s="39">
        <f t="shared" si="7"/>
        <v>0</v>
      </c>
      <c r="J17" s="39">
        <f t="shared" si="7"/>
        <v>0</v>
      </c>
      <c r="K17" s="124"/>
      <c r="L17" s="124"/>
    </row>
    <row r="18" spans="1:12" ht="22.5" customHeight="1">
      <c r="A18" s="60" t="s">
        <v>113</v>
      </c>
      <c r="B18" s="60"/>
      <c r="C18" s="60" t="s">
        <v>114</v>
      </c>
      <c r="D18" s="111">
        <f t="shared" si="1"/>
        <v>222.76</v>
      </c>
      <c r="E18" s="39">
        <v>222.76</v>
      </c>
      <c r="F18" s="121">
        <v>0</v>
      </c>
      <c r="G18" s="121">
        <v>0</v>
      </c>
      <c r="H18" s="121">
        <v>0</v>
      </c>
      <c r="I18" s="121">
        <v>0</v>
      </c>
      <c r="J18" s="135">
        <v>0</v>
      </c>
      <c r="K18" s="124"/>
      <c r="L18" s="124"/>
    </row>
    <row r="19" spans="1:12" ht="22.5" customHeight="1">
      <c r="A19" s="60" t="s">
        <v>115</v>
      </c>
      <c r="B19" s="60"/>
      <c r="C19" s="60" t="s">
        <v>116</v>
      </c>
      <c r="D19" s="111">
        <f t="shared" si="1"/>
        <v>95.8</v>
      </c>
      <c r="E19" s="39">
        <f aca="true" t="shared" si="8" ref="E19:J19">E20</f>
        <v>95.8</v>
      </c>
      <c r="F19" s="39">
        <f t="shared" si="8"/>
        <v>0</v>
      </c>
      <c r="G19" s="39">
        <f t="shared" si="8"/>
        <v>0</v>
      </c>
      <c r="H19" s="39">
        <f t="shared" si="8"/>
        <v>0</v>
      </c>
      <c r="I19" s="39">
        <f t="shared" si="8"/>
        <v>0</v>
      </c>
      <c r="J19" s="39">
        <f t="shared" si="8"/>
        <v>0</v>
      </c>
      <c r="K19" s="124"/>
      <c r="L19" s="124"/>
    </row>
    <row r="20" spans="1:12" ht="22.5" customHeight="1">
      <c r="A20" s="60" t="s">
        <v>117</v>
      </c>
      <c r="B20" s="60"/>
      <c r="C20" s="60" t="s">
        <v>118</v>
      </c>
      <c r="D20" s="111">
        <f t="shared" si="1"/>
        <v>95.8</v>
      </c>
      <c r="E20" s="39">
        <v>95.8</v>
      </c>
      <c r="F20" s="121">
        <v>0</v>
      </c>
      <c r="G20" s="121">
        <v>0</v>
      </c>
      <c r="H20" s="121">
        <v>0</v>
      </c>
      <c r="I20" s="121">
        <v>0</v>
      </c>
      <c r="J20" s="135">
        <v>0</v>
      </c>
      <c r="K20" s="124"/>
      <c r="L20" s="124"/>
    </row>
    <row r="21" spans="1:12" ht="22.5" customHeight="1">
      <c r="A21" s="60" t="s">
        <v>119</v>
      </c>
      <c r="B21" s="60"/>
      <c r="C21" s="60" t="s">
        <v>120</v>
      </c>
      <c r="D21" s="111">
        <f t="shared" si="1"/>
        <v>9569.17</v>
      </c>
      <c r="E21" s="39">
        <f aca="true" t="shared" si="9" ref="E21:J21">E22+E36+E40</f>
        <v>8932.74</v>
      </c>
      <c r="F21" s="39">
        <f t="shared" si="9"/>
        <v>0</v>
      </c>
      <c r="G21" s="39">
        <f t="shared" si="9"/>
        <v>0</v>
      </c>
      <c r="H21" s="39">
        <f t="shared" si="9"/>
        <v>0</v>
      </c>
      <c r="I21" s="39">
        <f t="shared" si="9"/>
        <v>0</v>
      </c>
      <c r="J21" s="39">
        <f t="shared" si="9"/>
        <v>636.4300000000001</v>
      </c>
      <c r="K21" s="124"/>
      <c r="L21" s="124"/>
    </row>
    <row r="22" spans="1:12" ht="22.5" customHeight="1">
      <c r="A22" s="60" t="s">
        <v>121</v>
      </c>
      <c r="B22" s="60"/>
      <c r="C22" s="60" t="s">
        <v>122</v>
      </c>
      <c r="D22" s="111">
        <f t="shared" si="1"/>
        <v>6386.47</v>
      </c>
      <c r="E22" s="39">
        <f aca="true" t="shared" si="10" ref="E22:J22">SUM(E23:E35)</f>
        <v>5793.04</v>
      </c>
      <c r="F22" s="39">
        <f t="shared" si="10"/>
        <v>0</v>
      </c>
      <c r="G22" s="39">
        <f t="shared" si="10"/>
        <v>0</v>
      </c>
      <c r="H22" s="39">
        <f t="shared" si="10"/>
        <v>0</v>
      </c>
      <c r="I22" s="39">
        <f t="shared" si="10"/>
        <v>0</v>
      </c>
      <c r="J22" s="39">
        <f t="shared" si="10"/>
        <v>593.4300000000001</v>
      </c>
      <c r="K22" s="124"/>
      <c r="L22" s="124"/>
    </row>
    <row r="23" spans="1:12" ht="22.5" customHeight="1">
      <c r="A23" s="60" t="s">
        <v>123</v>
      </c>
      <c r="B23" s="60"/>
      <c r="C23" s="60" t="s">
        <v>118</v>
      </c>
      <c r="D23" s="111">
        <f t="shared" si="1"/>
        <v>1272.79</v>
      </c>
      <c r="E23" s="39">
        <v>1243.79</v>
      </c>
      <c r="F23" s="121">
        <v>0</v>
      </c>
      <c r="G23" s="121">
        <v>0</v>
      </c>
      <c r="H23" s="121">
        <v>0</v>
      </c>
      <c r="I23" s="121">
        <v>0</v>
      </c>
      <c r="J23" s="135">
        <v>29</v>
      </c>
      <c r="K23" s="124"/>
      <c r="L23" s="124"/>
    </row>
    <row r="24" spans="1:12" ht="22.5" customHeight="1">
      <c r="A24" s="60" t="s">
        <v>124</v>
      </c>
      <c r="B24" s="60"/>
      <c r="C24" s="60" t="s">
        <v>125</v>
      </c>
      <c r="D24" s="111">
        <f t="shared" si="1"/>
        <v>243.91</v>
      </c>
      <c r="E24" s="39">
        <v>231.91</v>
      </c>
      <c r="F24" s="121">
        <v>0</v>
      </c>
      <c r="G24" s="121">
        <v>0</v>
      </c>
      <c r="H24" s="121">
        <v>0</v>
      </c>
      <c r="I24" s="121">
        <v>0</v>
      </c>
      <c r="J24" s="135">
        <v>12</v>
      </c>
      <c r="K24" s="124"/>
      <c r="L24" s="124"/>
    </row>
    <row r="25" spans="1:12" ht="22.5" customHeight="1">
      <c r="A25" s="60" t="s">
        <v>126</v>
      </c>
      <c r="B25" s="60"/>
      <c r="C25" s="60" t="s">
        <v>127</v>
      </c>
      <c r="D25" s="111">
        <f t="shared" si="1"/>
        <v>212.26</v>
      </c>
      <c r="E25" s="39">
        <v>208.26</v>
      </c>
      <c r="F25" s="121">
        <v>0</v>
      </c>
      <c r="G25" s="121">
        <v>0</v>
      </c>
      <c r="H25" s="121">
        <v>0</v>
      </c>
      <c r="I25" s="121">
        <v>0</v>
      </c>
      <c r="J25" s="135">
        <v>4</v>
      </c>
      <c r="K25" s="124"/>
      <c r="L25" s="124"/>
    </row>
    <row r="26" spans="1:12" ht="22.5" customHeight="1">
      <c r="A26" s="60" t="s">
        <v>128</v>
      </c>
      <c r="B26" s="60"/>
      <c r="C26" s="60" t="s">
        <v>129</v>
      </c>
      <c r="D26" s="111">
        <f t="shared" si="1"/>
        <v>186.53</v>
      </c>
      <c r="E26" s="39">
        <v>186.53</v>
      </c>
      <c r="F26" s="121">
        <v>0</v>
      </c>
      <c r="G26" s="121">
        <v>0</v>
      </c>
      <c r="H26" s="121">
        <v>0</v>
      </c>
      <c r="I26" s="121">
        <v>0</v>
      </c>
      <c r="J26" s="135">
        <v>0</v>
      </c>
      <c r="K26" s="124"/>
      <c r="L26" s="124"/>
    </row>
    <row r="27" spans="1:12" ht="22.5" customHeight="1">
      <c r="A27" s="60" t="s">
        <v>130</v>
      </c>
      <c r="B27" s="60"/>
      <c r="C27" s="60" t="s">
        <v>131</v>
      </c>
      <c r="D27" s="111">
        <f t="shared" si="1"/>
        <v>46.51</v>
      </c>
      <c r="E27" s="39">
        <v>46.51</v>
      </c>
      <c r="F27" s="121">
        <v>0</v>
      </c>
      <c r="G27" s="121">
        <v>0</v>
      </c>
      <c r="H27" s="121">
        <v>0</v>
      </c>
      <c r="I27" s="121">
        <v>0</v>
      </c>
      <c r="J27" s="135">
        <v>0</v>
      </c>
      <c r="K27" s="124"/>
      <c r="L27" s="124"/>
    </row>
    <row r="28" spans="1:12" ht="22.5" customHeight="1">
      <c r="A28" s="60" t="s">
        <v>132</v>
      </c>
      <c r="B28" s="60"/>
      <c r="C28" s="60" t="s">
        <v>133</v>
      </c>
      <c r="D28" s="111">
        <f t="shared" si="1"/>
        <v>226.82</v>
      </c>
      <c r="E28" s="39">
        <v>226.82</v>
      </c>
      <c r="F28" s="121">
        <v>0</v>
      </c>
      <c r="G28" s="121">
        <v>0</v>
      </c>
      <c r="H28" s="121">
        <v>0</v>
      </c>
      <c r="I28" s="121">
        <v>0</v>
      </c>
      <c r="J28" s="135">
        <v>0</v>
      </c>
      <c r="K28" s="124"/>
      <c r="L28" s="124"/>
    </row>
    <row r="29" spans="1:12" ht="22.5" customHeight="1">
      <c r="A29" s="60" t="s">
        <v>134</v>
      </c>
      <c r="B29" s="60"/>
      <c r="C29" s="60" t="s">
        <v>135</v>
      </c>
      <c r="D29" s="111">
        <f t="shared" si="1"/>
        <v>60.55</v>
      </c>
      <c r="E29" s="39">
        <v>60.55</v>
      </c>
      <c r="F29" s="121">
        <v>0</v>
      </c>
      <c r="G29" s="121">
        <v>0</v>
      </c>
      <c r="H29" s="121">
        <v>0</v>
      </c>
      <c r="I29" s="121">
        <v>0</v>
      </c>
      <c r="J29" s="135">
        <v>0</v>
      </c>
      <c r="K29" s="124"/>
      <c r="L29" s="124"/>
    </row>
    <row r="30" spans="1:12" ht="22.5" customHeight="1">
      <c r="A30" s="60" t="s">
        <v>136</v>
      </c>
      <c r="B30" s="60"/>
      <c r="C30" s="60" t="s">
        <v>137</v>
      </c>
      <c r="D30" s="111">
        <f t="shared" si="1"/>
        <v>243.14</v>
      </c>
      <c r="E30" s="39">
        <v>223.14</v>
      </c>
      <c r="F30" s="121">
        <v>0</v>
      </c>
      <c r="G30" s="121">
        <v>0</v>
      </c>
      <c r="H30" s="121">
        <v>0</v>
      </c>
      <c r="I30" s="121">
        <v>0</v>
      </c>
      <c r="J30" s="135">
        <v>20</v>
      </c>
      <c r="K30" s="124"/>
      <c r="L30" s="124"/>
    </row>
    <row r="31" spans="1:12" ht="22.5" customHeight="1">
      <c r="A31" s="60" t="s">
        <v>138</v>
      </c>
      <c r="B31" s="60"/>
      <c r="C31" s="60" t="s">
        <v>139</v>
      </c>
      <c r="D31" s="111">
        <f t="shared" si="1"/>
        <v>1852.53</v>
      </c>
      <c r="E31" s="39">
        <v>1803.1</v>
      </c>
      <c r="F31" s="121">
        <v>0</v>
      </c>
      <c r="G31" s="121">
        <v>0</v>
      </c>
      <c r="H31" s="121">
        <v>0</v>
      </c>
      <c r="I31" s="121">
        <v>0</v>
      </c>
      <c r="J31" s="135">
        <v>49.43</v>
      </c>
      <c r="K31" s="124"/>
      <c r="L31" s="124"/>
    </row>
    <row r="32" spans="1:12" ht="22.5" customHeight="1">
      <c r="A32" s="60" t="s">
        <v>140</v>
      </c>
      <c r="B32" s="60"/>
      <c r="C32" s="60" t="s">
        <v>141</v>
      </c>
      <c r="D32" s="111">
        <f t="shared" si="1"/>
        <v>245</v>
      </c>
      <c r="E32" s="39">
        <v>245</v>
      </c>
      <c r="F32" s="121">
        <v>0</v>
      </c>
      <c r="G32" s="121">
        <v>0</v>
      </c>
      <c r="H32" s="121">
        <v>0</v>
      </c>
      <c r="I32" s="121">
        <v>0</v>
      </c>
      <c r="J32" s="135">
        <v>0</v>
      </c>
      <c r="K32" s="124"/>
      <c r="L32" s="124"/>
    </row>
    <row r="33" spans="1:12" ht="22.5" customHeight="1">
      <c r="A33" s="60" t="s">
        <v>142</v>
      </c>
      <c r="B33" s="60"/>
      <c r="C33" s="60" t="s">
        <v>143</v>
      </c>
      <c r="D33" s="111">
        <f t="shared" si="1"/>
        <v>1178.9</v>
      </c>
      <c r="E33" s="39">
        <v>758.9</v>
      </c>
      <c r="F33" s="121">
        <v>0</v>
      </c>
      <c r="G33" s="121">
        <v>0</v>
      </c>
      <c r="H33" s="121">
        <v>0</v>
      </c>
      <c r="I33" s="121">
        <v>0</v>
      </c>
      <c r="J33" s="135">
        <v>420</v>
      </c>
      <c r="K33" s="124"/>
      <c r="L33" s="124"/>
    </row>
    <row r="34" spans="1:12" ht="22.5" customHeight="1">
      <c r="A34" s="60" t="s">
        <v>144</v>
      </c>
      <c r="B34" s="60"/>
      <c r="C34" s="60" t="s">
        <v>145</v>
      </c>
      <c r="D34" s="111">
        <f t="shared" si="1"/>
        <v>32.83</v>
      </c>
      <c r="E34" s="39">
        <v>18.83</v>
      </c>
      <c r="F34" s="121">
        <v>0</v>
      </c>
      <c r="G34" s="121">
        <v>0</v>
      </c>
      <c r="H34" s="121">
        <v>0</v>
      </c>
      <c r="I34" s="121">
        <v>0</v>
      </c>
      <c r="J34" s="135">
        <v>14</v>
      </c>
      <c r="K34" s="124"/>
      <c r="L34" s="124"/>
    </row>
    <row r="35" spans="1:12" ht="22.5" customHeight="1">
      <c r="A35" s="60" t="s">
        <v>146</v>
      </c>
      <c r="B35" s="60"/>
      <c r="C35" s="60" t="s">
        <v>147</v>
      </c>
      <c r="D35" s="111">
        <f t="shared" si="1"/>
        <v>584.7</v>
      </c>
      <c r="E35" s="130">
        <v>539.7</v>
      </c>
      <c r="F35" s="121">
        <v>0</v>
      </c>
      <c r="G35" s="121">
        <v>0</v>
      </c>
      <c r="H35" s="121">
        <v>0</v>
      </c>
      <c r="I35" s="121">
        <v>0</v>
      </c>
      <c r="J35" s="135">
        <v>45</v>
      </c>
      <c r="K35" s="124"/>
      <c r="L35" s="124"/>
    </row>
    <row r="36" spans="1:12" ht="22.5" customHeight="1">
      <c r="A36" s="60" t="s">
        <v>148</v>
      </c>
      <c r="B36" s="60"/>
      <c r="C36" s="60" t="s">
        <v>149</v>
      </c>
      <c r="D36" s="111">
        <f t="shared" si="1"/>
        <v>2281.52</v>
      </c>
      <c r="E36" s="39">
        <f aca="true" t="shared" si="11" ref="E36:J36">SUM(E37:E39)</f>
        <v>2238.52</v>
      </c>
      <c r="F36" s="39">
        <f t="shared" si="11"/>
        <v>0</v>
      </c>
      <c r="G36" s="39">
        <f t="shared" si="11"/>
        <v>0</v>
      </c>
      <c r="H36" s="39">
        <f t="shared" si="11"/>
        <v>0</v>
      </c>
      <c r="I36" s="39">
        <f t="shared" si="11"/>
        <v>0</v>
      </c>
      <c r="J36" s="39">
        <f t="shared" si="11"/>
        <v>43</v>
      </c>
      <c r="K36" s="124"/>
      <c r="L36" s="124"/>
    </row>
    <row r="37" spans="1:12" ht="22.5" customHeight="1">
      <c r="A37" s="60" t="s">
        <v>150</v>
      </c>
      <c r="B37" s="60"/>
      <c r="C37" s="60" t="s">
        <v>151</v>
      </c>
      <c r="D37" s="111">
        <f t="shared" si="1"/>
        <v>489.5</v>
      </c>
      <c r="E37" s="39">
        <v>446.5</v>
      </c>
      <c r="F37" s="121">
        <v>0</v>
      </c>
      <c r="G37" s="121">
        <v>0</v>
      </c>
      <c r="H37" s="121">
        <v>0</v>
      </c>
      <c r="I37" s="121">
        <v>0</v>
      </c>
      <c r="J37" s="135">
        <v>43</v>
      </c>
      <c r="K37" s="124"/>
      <c r="L37" s="124"/>
    </row>
    <row r="38" spans="1:12" ht="22.5" customHeight="1">
      <c r="A38" s="60" t="s">
        <v>152</v>
      </c>
      <c r="B38" s="60"/>
      <c r="C38" s="60" t="s">
        <v>153</v>
      </c>
      <c r="D38" s="111">
        <f t="shared" si="1"/>
        <v>110</v>
      </c>
      <c r="E38" s="39">
        <v>110</v>
      </c>
      <c r="F38" s="121">
        <v>0</v>
      </c>
      <c r="G38" s="121">
        <v>0</v>
      </c>
      <c r="H38" s="121">
        <v>0</v>
      </c>
      <c r="I38" s="121">
        <v>0</v>
      </c>
      <c r="J38" s="135">
        <v>0</v>
      </c>
      <c r="K38" s="124"/>
      <c r="L38" s="124"/>
    </row>
    <row r="39" spans="1:12" ht="22.5" customHeight="1">
      <c r="A39" s="60" t="s">
        <v>154</v>
      </c>
      <c r="B39" s="60"/>
      <c r="C39" s="60" t="s">
        <v>155</v>
      </c>
      <c r="D39" s="111">
        <f t="shared" si="1"/>
        <v>1682.02</v>
      </c>
      <c r="E39" s="39">
        <v>1682.02</v>
      </c>
      <c r="F39" s="121">
        <v>0</v>
      </c>
      <c r="G39" s="121">
        <v>0</v>
      </c>
      <c r="H39" s="121">
        <v>0</v>
      </c>
      <c r="I39" s="121">
        <v>0</v>
      </c>
      <c r="J39" s="135">
        <v>0</v>
      </c>
      <c r="K39" s="124"/>
      <c r="L39" s="124"/>
    </row>
    <row r="40" spans="1:12" ht="22.5" customHeight="1">
      <c r="A40" s="60" t="s">
        <v>156</v>
      </c>
      <c r="B40" s="60"/>
      <c r="C40" s="60" t="s">
        <v>157</v>
      </c>
      <c r="D40" s="111">
        <f t="shared" si="1"/>
        <v>901.18</v>
      </c>
      <c r="E40" s="39">
        <f aca="true" t="shared" si="12" ref="E40:J40">E41</f>
        <v>901.18</v>
      </c>
      <c r="F40" s="39">
        <f t="shared" si="12"/>
        <v>0</v>
      </c>
      <c r="G40" s="39">
        <f t="shared" si="12"/>
        <v>0</v>
      </c>
      <c r="H40" s="39">
        <f t="shared" si="12"/>
        <v>0</v>
      </c>
      <c r="I40" s="39">
        <f t="shared" si="12"/>
        <v>0</v>
      </c>
      <c r="J40" s="39">
        <f t="shared" si="12"/>
        <v>0</v>
      </c>
      <c r="K40" s="124"/>
      <c r="L40" s="124"/>
    </row>
    <row r="41" spans="1:12" ht="22.5" customHeight="1">
      <c r="A41" s="60" t="s">
        <v>158</v>
      </c>
      <c r="B41" s="60"/>
      <c r="C41" s="60" t="s">
        <v>159</v>
      </c>
      <c r="D41" s="111">
        <f t="shared" si="1"/>
        <v>901.18</v>
      </c>
      <c r="E41" s="39">
        <v>901.18</v>
      </c>
      <c r="F41" s="121">
        <v>0</v>
      </c>
      <c r="G41" s="121">
        <v>0</v>
      </c>
      <c r="H41" s="121">
        <v>0</v>
      </c>
      <c r="I41" s="121">
        <v>0</v>
      </c>
      <c r="J41" s="135">
        <v>0</v>
      </c>
      <c r="K41" s="124"/>
      <c r="L41" s="124"/>
    </row>
    <row r="42" spans="1:12" ht="22.5" customHeight="1">
      <c r="A42" s="60" t="s">
        <v>160</v>
      </c>
      <c r="B42" s="60"/>
      <c r="C42" s="60" t="s">
        <v>161</v>
      </c>
      <c r="D42" s="111">
        <f t="shared" si="1"/>
        <v>3581.99</v>
      </c>
      <c r="E42" s="39">
        <f aca="true" t="shared" si="13" ref="E42:J42">E43</f>
        <v>2087.9</v>
      </c>
      <c r="F42" s="39">
        <f t="shared" si="13"/>
        <v>0</v>
      </c>
      <c r="G42" s="39">
        <f t="shared" si="13"/>
        <v>0</v>
      </c>
      <c r="H42" s="39">
        <f t="shared" si="13"/>
        <v>0</v>
      </c>
      <c r="I42" s="39">
        <f t="shared" si="13"/>
        <v>0</v>
      </c>
      <c r="J42" s="39">
        <f t="shared" si="13"/>
        <v>1494.09</v>
      </c>
      <c r="K42" s="124"/>
      <c r="L42" s="124"/>
    </row>
    <row r="43" spans="1:12" ht="22.5" customHeight="1">
      <c r="A43" s="60" t="s">
        <v>162</v>
      </c>
      <c r="B43" s="60"/>
      <c r="C43" s="60" t="s">
        <v>161</v>
      </c>
      <c r="D43" s="111">
        <f t="shared" si="1"/>
        <v>3581.99</v>
      </c>
      <c r="E43" s="39">
        <f aca="true" t="shared" si="14" ref="E43:J43">E44</f>
        <v>2087.9</v>
      </c>
      <c r="F43" s="39">
        <f t="shared" si="14"/>
        <v>0</v>
      </c>
      <c r="G43" s="39">
        <f t="shared" si="14"/>
        <v>0</v>
      </c>
      <c r="H43" s="39">
        <f t="shared" si="14"/>
        <v>0</v>
      </c>
      <c r="I43" s="39">
        <f t="shared" si="14"/>
        <v>0</v>
      </c>
      <c r="J43" s="39">
        <f t="shared" si="14"/>
        <v>1494.09</v>
      </c>
      <c r="K43" s="124"/>
      <c r="L43" s="124"/>
    </row>
    <row r="44" spans="1:12" ht="22.5" customHeight="1">
      <c r="A44" s="60" t="s">
        <v>163</v>
      </c>
      <c r="B44" s="60"/>
      <c r="C44" s="60" t="s">
        <v>164</v>
      </c>
      <c r="D44" s="111">
        <f t="shared" si="1"/>
        <v>3581.99</v>
      </c>
      <c r="E44" s="62">
        <v>2087.9</v>
      </c>
      <c r="F44" s="121">
        <v>0</v>
      </c>
      <c r="G44" s="121">
        <v>0</v>
      </c>
      <c r="H44" s="121">
        <v>0</v>
      </c>
      <c r="I44" s="121">
        <v>0</v>
      </c>
      <c r="J44" s="136">
        <v>1494.09</v>
      </c>
      <c r="K44" s="124"/>
      <c r="L44" s="124"/>
    </row>
    <row r="45" spans="1:10" ht="30.75" customHeight="1">
      <c r="A45" s="127" t="s">
        <v>165</v>
      </c>
      <c r="B45" s="128"/>
      <c r="C45" s="128"/>
      <c r="D45" s="129"/>
      <c r="E45" s="128"/>
      <c r="F45" s="128"/>
      <c r="G45" s="128"/>
      <c r="H45" s="128"/>
      <c r="I45" s="128"/>
      <c r="J45" s="128"/>
    </row>
    <row r="46" ht="17.25">
      <c r="A46" s="89"/>
    </row>
    <row r="47" ht="17.25">
      <c r="A47" s="89"/>
    </row>
  </sheetData>
  <sheetProtection/>
  <mergeCells count="50">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J4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L53"/>
  <sheetViews>
    <sheetView workbookViewId="0" topLeftCell="A29">
      <selection activeCell="F49" sqref="D47:F49"/>
    </sheetView>
  </sheetViews>
  <sheetFormatPr defaultColWidth="9.00390625" defaultRowHeight="14.25"/>
  <cols>
    <col min="1" max="1" width="5.625" style="89" customWidth="1"/>
    <col min="2" max="2" width="4.75390625" style="89" customWidth="1"/>
    <col min="3" max="3" width="25.625" style="90" customWidth="1"/>
    <col min="4" max="4" width="14.375" style="91" customWidth="1"/>
    <col min="5" max="9" width="14.625" style="90" customWidth="1"/>
    <col min="10" max="10" width="9.00390625" style="90" customWidth="1"/>
    <col min="11" max="12" width="12.625" style="90" bestFit="1" customWidth="1"/>
    <col min="13" max="16384" width="9.00390625" style="90" customWidth="1"/>
  </cols>
  <sheetData>
    <row r="1" spans="1:9" s="86" customFormat="1" ht="23.25">
      <c r="A1" s="92" t="s">
        <v>166</v>
      </c>
      <c r="B1" s="92"/>
      <c r="C1" s="93"/>
      <c r="D1" s="93"/>
      <c r="E1" s="93"/>
      <c r="F1" s="93"/>
      <c r="G1" s="93"/>
      <c r="H1" s="93"/>
      <c r="I1" s="93"/>
    </row>
    <row r="2" spans="1:9" ht="17.25">
      <c r="A2" s="94"/>
      <c r="B2" s="94"/>
      <c r="C2" s="95"/>
      <c r="E2" s="95"/>
      <c r="F2" s="95"/>
      <c r="G2" s="95"/>
      <c r="H2" s="95"/>
      <c r="I2" s="20" t="s">
        <v>167</v>
      </c>
    </row>
    <row r="3" spans="1:9" ht="17.25">
      <c r="A3" s="96" t="s">
        <v>2</v>
      </c>
      <c r="B3" s="94"/>
      <c r="C3" s="95"/>
      <c r="E3" s="95"/>
      <c r="F3" s="118"/>
      <c r="G3" s="95"/>
      <c r="H3" s="95"/>
      <c r="I3" s="20" t="s">
        <v>3</v>
      </c>
    </row>
    <row r="4" spans="1:9" s="87" customFormat="1" ht="22.5" customHeight="1">
      <c r="A4" s="171" t="s">
        <v>6</v>
      </c>
      <c r="B4" s="98"/>
      <c r="C4" s="99"/>
      <c r="D4" s="168" t="s">
        <v>73</v>
      </c>
      <c r="E4" s="167" t="s">
        <v>168</v>
      </c>
      <c r="F4" s="172" t="s">
        <v>169</v>
      </c>
      <c r="G4" s="172" t="s">
        <v>170</v>
      </c>
      <c r="H4" s="119" t="s">
        <v>171</v>
      </c>
      <c r="I4" s="172" t="s">
        <v>172</v>
      </c>
    </row>
    <row r="5" spans="1:9" s="87" customFormat="1" ht="22.5" customHeight="1">
      <c r="A5" s="101" t="s">
        <v>91</v>
      </c>
      <c r="B5" s="102"/>
      <c r="C5" s="167" t="s">
        <v>92</v>
      </c>
      <c r="D5" s="100"/>
      <c r="E5" s="103"/>
      <c r="F5" s="119"/>
      <c r="G5" s="119"/>
      <c r="H5" s="119"/>
      <c r="I5" s="119"/>
    </row>
    <row r="6" spans="1:9" s="88" customFormat="1" ht="22.5" customHeight="1">
      <c r="A6" s="173" t="s">
        <v>93</v>
      </c>
      <c r="B6" s="105"/>
      <c r="C6" s="106"/>
      <c r="D6" s="174" t="s">
        <v>10</v>
      </c>
      <c r="E6" s="175" t="s">
        <v>11</v>
      </c>
      <c r="F6" s="175" t="s">
        <v>17</v>
      </c>
      <c r="G6" s="120" t="s">
        <v>20</v>
      </c>
      <c r="H6" s="120" t="s">
        <v>23</v>
      </c>
      <c r="I6" s="120" t="s">
        <v>26</v>
      </c>
    </row>
    <row r="7" spans="1:12" ht="22.5" customHeight="1">
      <c r="A7" s="176" t="s">
        <v>94</v>
      </c>
      <c r="B7" s="109"/>
      <c r="C7" s="110"/>
      <c r="D7" s="111">
        <f>E7+F7</f>
        <v>17449.32</v>
      </c>
      <c r="E7" s="39">
        <f>E8+E15+E22+E44+E47</f>
        <v>2991.11</v>
      </c>
      <c r="F7" s="39">
        <f>F8+F15+F22+F44+F47</f>
        <v>14458.210000000001</v>
      </c>
      <c r="G7" s="121">
        <v>0</v>
      </c>
      <c r="H7" s="121">
        <v>0</v>
      </c>
      <c r="I7" s="121">
        <v>0</v>
      </c>
      <c r="K7" s="124">
        <f>E7/D7</f>
        <v>0.17141699504622532</v>
      </c>
      <c r="L7" s="124">
        <f>F7/D7</f>
        <v>0.8285830049537748</v>
      </c>
    </row>
    <row r="8" spans="1:9" ht="22.5" customHeight="1">
      <c r="A8" s="55" t="s">
        <v>95</v>
      </c>
      <c r="B8" s="56"/>
      <c r="C8" s="56" t="s">
        <v>96</v>
      </c>
      <c r="D8" s="111">
        <f aca="true" t="shared" si="0" ref="D8:D36">E8+F8</f>
        <v>12.379999999999999</v>
      </c>
      <c r="E8" s="39">
        <f>E9+E11+E13</f>
        <v>12.379999999999999</v>
      </c>
      <c r="F8" s="39">
        <f>F9+F11+F13</f>
        <v>0</v>
      </c>
      <c r="G8" s="121">
        <v>0</v>
      </c>
      <c r="H8" s="121">
        <v>0</v>
      </c>
      <c r="I8" s="121">
        <v>0</v>
      </c>
    </row>
    <row r="9" spans="1:9" ht="22.5" customHeight="1">
      <c r="A9" s="55" t="s">
        <v>97</v>
      </c>
      <c r="B9" s="56"/>
      <c r="C9" s="56" t="s">
        <v>98</v>
      </c>
      <c r="D9" s="111">
        <f t="shared" si="0"/>
        <v>3</v>
      </c>
      <c r="E9" s="39">
        <f>E10</f>
        <v>3</v>
      </c>
      <c r="F9" s="39">
        <f>F10</f>
        <v>0</v>
      </c>
      <c r="G9" s="121">
        <v>0</v>
      </c>
      <c r="H9" s="121">
        <v>0</v>
      </c>
      <c r="I9" s="121">
        <v>0</v>
      </c>
    </row>
    <row r="10" spans="1:9" ht="22.5" customHeight="1">
      <c r="A10" s="55" t="s">
        <v>99</v>
      </c>
      <c r="B10" s="56"/>
      <c r="C10" s="56" t="s">
        <v>100</v>
      </c>
      <c r="D10" s="111">
        <f t="shared" si="0"/>
        <v>3</v>
      </c>
      <c r="E10" s="39">
        <v>3</v>
      </c>
      <c r="F10" s="39">
        <v>0</v>
      </c>
      <c r="G10" s="121">
        <v>0</v>
      </c>
      <c r="H10" s="121">
        <v>0</v>
      </c>
      <c r="I10" s="121">
        <v>0</v>
      </c>
    </row>
    <row r="11" spans="1:9" ht="22.5" customHeight="1">
      <c r="A11" s="55" t="s">
        <v>101</v>
      </c>
      <c r="B11" s="56"/>
      <c r="C11" s="56" t="s">
        <v>102</v>
      </c>
      <c r="D11" s="111">
        <f t="shared" si="0"/>
        <v>6.38</v>
      </c>
      <c r="E11" s="39">
        <f>E12</f>
        <v>6.38</v>
      </c>
      <c r="F11" s="39">
        <f>F12</f>
        <v>0</v>
      </c>
      <c r="G11" s="121">
        <v>0</v>
      </c>
      <c r="H11" s="121">
        <v>0</v>
      </c>
      <c r="I11" s="121">
        <v>0</v>
      </c>
    </row>
    <row r="12" spans="1:9" ht="22.5" customHeight="1">
      <c r="A12" s="55" t="s">
        <v>103</v>
      </c>
      <c r="B12" s="56"/>
      <c r="C12" s="56" t="s">
        <v>104</v>
      </c>
      <c r="D12" s="111">
        <f t="shared" si="0"/>
        <v>6.38</v>
      </c>
      <c r="E12" s="39">
        <v>6.38</v>
      </c>
      <c r="F12" s="39">
        <v>0</v>
      </c>
      <c r="G12" s="121">
        <v>0</v>
      </c>
      <c r="H12" s="121">
        <v>0</v>
      </c>
      <c r="I12" s="121">
        <v>0</v>
      </c>
    </row>
    <row r="13" spans="1:9" ht="22.5" customHeight="1">
      <c r="A13" s="55" t="s">
        <v>105</v>
      </c>
      <c r="B13" s="56"/>
      <c r="C13" s="56" t="s">
        <v>106</v>
      </c>
      <c r="D13" s="111">
        <f t="shared" si="0"/>
        <v>3</v>
      </c>
      <c r="E13" s="39">
        <f>E14</f>
        <v>3</v>
      </c>
      <c r="F13" s="39">
        <f>F14</f>
        <v>0</v>
      </c>
      <c r="G13" s="121">
        <v>0</v>
      </c>
      <c r="H13" s="121">
        <v>0</v>
      </c>
      <c r="I13" s="121">
        <v>0</v>
      </c>
    </row>
    <row r="14" spans="1:9" ht="22.5" customHeight="1">
      <c r="A14" s="55" t="s">
        <v>107</v>
      </c>
      <c r="B14" s="56"/>
      <c r="C14" s="56" t="s">
        <v>108</v>
      </c>
      <c r="D14" s="111">
        <f t="shared" si="0"/>
        <v>3</v>
      </c>
      <c r="E14" s="39">
        <v>3</v>
      </c>
      <c r="F14" s="39">
        <v>0</v>
      </c>
      <c r="G14" s="121">
        <v>0</v>
      </c>
      <c r="H14" s="121">
        <v>0</v>
      </c>
      <c r="I14" s="121">
        <v>0</v>
      </c>
    </row>
    <row r="15" spans="1:9" ht="22.5" customHeight="1">
      <c r="A15" s="55" t="s">
        <v>109</v>
      </c>
      <c r="B15" s="56"/>
      <c r="C15" s="56" t="s">
        <v>110</v>
      </c>
      <c r="D15" s="111">
        <f t="shared" si="0"/>
        <v>755.05</v>
      </c>
      <c r="E15" s="39">
        <f>E16+E18+E20</f>
        <v>158.04000000000002</v>
      </c>
      <c r="F15" s="39">
        <f>F16+F18+F20</f>
        <v>597.01</v>
      </c>
      <c r="G15" s="121">
        <v>0</v>
      </c>
      <c r="H15" s="121">
        <v>0</v>
      </c>
      <c r="I15" s="121">
        <v>0</v>
      </c>
    </row>
    <row r="16" spans="1:9" ht="22.5" customHeight="1">
      <c r="A16" s="55" t="s">
        <v>173</v>
      </c>
      <c r="B16" s="56"/>
      <c r="C16" s="56" t="s">
        <v>174</v>
      </c>
      <c r="D16" s="111">
        <f t="shared" si="0"/>
        <v>410</v>
      </c>
      <c r="E16" s="39">
        <f>E17</f>
        <v>0</v>
      </c>
      <c r="F16" s="39">
        <f>F17</f>
        <v>410</v>
      </c>
      <c r="G16" s="121">
        <v>0</v>
      </c>
      <c r="H16" s="121">
        <v>0</v>
      </c>
      <c r="I16" s="121">
        <v>0</v>
      </c>
    </row>
    <row r="17" spans="1:9" ht="22.5" customHeight="1">
      <c r="A17" s="55" t="s">
        <v>175</v>
      </c>
      <c r="B17" s="56"/>
      <c r="C17" s="56" t="s">
        <v>176</v>
      </c>
      <c r="D17" s="111">
        <f t="shared" si="0"/>
        <v>410</v>
      </c>
      <c r="E17" s="39">
        <v>0</v>
      </c>
      <c r="F17" s="39">
        <v>410</v>
      </c>
      <c r="G17" s="121">
        <v>0</v>
      </c>
      <c r="H17" s="121">
        <v>0</v>
      </c>
      <c r="I17" s="121">
        <v>0</v>
      </c>
    </row>
    <row r="18" spans="1:9" ht="22.5" customHeight="1">
      <c r="A18" s="55" t="s">
        <v>111</v>
      </c>
      <c r="B18" s="56"/>
      <c r="C18" s="56" t="s">
        <v>112</v>
      </c>
      <c r="D18" s="111">
        <f t="shared" si="0"/>
        <v>229.95</v>
      </c>
      <c r="E18" s="39">
        <f>E19</f>
        <v>56.2</v>
      </c>
      <c r="F18" s="39">
        <f>F19</f>
        <v>173.75</v>
      </c>
      <c r="G18" s="121">
        <v>0</v>
      </c>
      <c r="H18" s="121">
        <v>0</v>
      </c>
      <c r="I18" s="121">
        <v>0</v>
      </c>
    </row>
    <row r="19" spans="1:9" ht="22.5" customHeight="1">
      <c r="A19" s="55" t="s">
        <v>113</v>
      </c>
      <c r="B19" s="56"/>
      <c r="C19" s="56" t="s">
        <v>114</v>
      </c>
      <c r="D19" s="111">
        <f t="shared" si="0"/>
        <v>229.95</v>
      </c>
      <c r="E19" s="39">
        <v>56.2</v>
      </c>
      <c r="F19" s="39">
        <v>173.75</v>
      </c>
      <c r="G19" s="121">
        <v>0</v>
      </c>
      <c r="H19" s="121">
        <v>0</v>
      </c>
      <c r="I19" s="121">
        <v>0</v>
      </c>
    </row>
    <row r="20" spans="1:9" ht="22.5" customHeight="1">
      <c r="A20" s="55" t="s">
        <v>115</v>
      </c>
      <c r="B20" s="56"/>
      <c r="C20" s="56" t="s">
        <v>116</v>
      </c>
      <c r="D20" s="111">
        <f t="shared" si="0"/>
        <v>115.10000000000001</v>
      </c>
      <c r="E20" s="39">
        <f>E21</f>
        <v>101.84</v>
      </c>
      <c r="F20" s="39">
        <f>F21</f>
        <v>13.26</v>
      </c>
      <c r="G20" s="121">
        <v>0</v>
      </c>
      <c r="H20" s="121">
        <v>0</v>
      </c>
      <c r="I20" s="121">
        <v>0</v>
      </c>
    </row>
    <row r="21" spans="1:9" ht="22.5" customHeight="1">
      <c r="A21" s="55" t="s">
        <v>117</v>
      </c>
      <c r="B21" s="56"/>
      <c r="C21" s="56" t="s">
        <v>118</v>
      </c>
      <c r="D21" s="111">
        <f t="shared" si="0"/>
        <v>115.10000000000001</v>
      </c>
      <c r="E21" s="39">
        <v>101.84</v>
      </c>
      <c r="F21" s="39">
        <v>13.26</v>
      </c>
      <c r="G21" s="121">
        <v>0</v>
      </c>
      <c r="H21" s="121">
        <v>0</v>
      </c>
      <c r="I21" s="121">
        <v>0</v>
      </c>
    </row>
    <row r="22" spans="1:9" ht="22.5" customHeight="1">
      <c r="A22" s="55" t="s">
        <v>119</v>
      </c>
      <c r="B22" s="56"/>
      <c r="C22" s="56" t="s">
        <v>120</v>
      </c>
      <c r="D22" s="111">
        <f t="shared" si="0"/>
        <v>13124.94</v>
      </c>
      <c r="E22" s="39">
        <f>E23+E38+E42</f>
        <v>2762.01</v>
      </c>
      <c r="F22" s="39">
        <f>F23+F38+F42</f>
        <v>10362.93</v>
      </c>
      <c r="G22" s="121">
        <v>0</v>
      </c>
      <c r="H22" s="121">
        <v>0</v>
      </c>
      <c r="I22" s="121">
        <v>0</v>
      </c>
    </row>
    <row r="23" spans="1:9" ht="22.5" customHeight="1">
      <c r="A23" s="55" t="s">
        <v>121</v>
      </c>
      <c r="B23" s="56"/>
      <c r="C23" s="56" t="s">
        <v>122</v>
      </c>
      <c r="D23" s="111">
        <f t="shared" si="0"/>
        <v>9778.329999999998</v>
      </c>
      <c r="E23" s="39">
        <f>SUM(E24:E37)</f>
        <v>2581.96</v>
      </c>
      <c r="F23" s="39">
        <f>SUM(F24:F37)</f>
        <v>7196.369999999999</v>
      </c>
      <c r="G23" s="121">
        <v>0</v>
      </c>
      <c r="H23" s="121">
        <v>0</v>
      </c>
      <c r="I23" s="121">
        <v>0</v>
      </c>
    </row>
    <row r="24" spans="1:9" ht="22.5" customHeight="1">
      <c r="A24" s="55" t="s">
        <v>123</v>
      </c>
      <c r="B24" s="56"/>
      <c r="C24" s="56" t="s">
        <v>118</v>
      </c>
      <c r="D24" s="111">
        <f t="shared" si="0"/>
        <v>1845.04</v>
      </c>
      <c r="E24" s="39">
        <v>1678.82</v>
      </c>
      <c r="F24" s="39">
        <v>166.22</v>
      </c>
      <c r="G24" s="121">
        <v>0</v>
      </c>
      <c r="H24" s="121">
        <v>0</v>
      </c>
      <c r="I24" s="121">
        <v>0</v>
      </c>
    </row>
    <row r="25" spans="1:9" ht="22.5" customHeight="1">
      <c r="A25" s="55" t="s">
        <v>124</v>
      </c>
      <c r="B25" s="56"/>
      <c r="C25" s="56" t="s">
        <v>125</v>
      </c>
      <c r="D25" s="111">
        <f aca="true" t="shared" si="1" ref="D25:D49">E25+F25</f>
        <v>420.65999999999997</v>
      </c>
      <c r="E25" s="39">
        <v>186.93</v>
      </c>
      <c r="F25" s="39">
        <v>233.73</v>
      </c>
      <c r="G25" s="121">
        <v>0</v>
      </c>
      <c r="H25" s="121">
        <v>0</v>
      </c>
      <c r="I25" s="121">
        <v>0</v>
      </c>
    </row>
    <row r="26" spans="1:9" ht="22.5" customHeight="1">
      <c r="A26" s="55" t="s">
        <v>126</v>
      </c>
      <c r="B26" s="56"/>
      <c r="C26" s="56" t="s">
        <v>127</v>
      </c>
      <c r="D26" s="111">
        <f t="shared" si="1"/>
        <v>271.91</v>
      </c>
      <c r="E26" s="39">
        <v>0</v>
      </c>
      <c r="F26" s="39">
        <v>271.91</v>
      </c>
      <c r="G26" s="121">
        <v>0</v>
      </c>
      <c r="H26" s="121">
        <v>0</v>
      </c>
      <c r="I26" s="121">
        <v>0</v>
      </c>
    </row>
    <row r="27" spans="1:9" ht="22.5" customHeight="1">
      <c r="A27" s="55" t="s">
        <v>128</v>
      </c>
      <c r="B27" s="56"/>
      <c r="C27" s="56" t="s">
        <v>129</v>
      </c>
      <c r="D27" s="111">
        <f t="shared" si="1"/>
        <v>271.91</v>
      </c>
      <c r="E27" s="39">
        <v>127.64</v>
      </c>
      <c r="F27" s="39">
        <v>144.27</v>
      </c>
      <c r="G27" s="121">
        <v>0</v>
      </c>
      <c r="H27" s="121">
        <v>0</v>
      </c>
      <c r="I27" s="121">
        <v>0</v>
      </c>
    </row>
    <row r="28" spans="1:9" ht="22.5" customHeight="1">
      <c r="A28" s="55" t="s">
        <v>130</v>
      </c>
      <c r="B28" s="56"/>
      <c r="C28" s="56" t="s">
        <v>131</v>
      </c>
      <c r="D28" s="111">
        <f t="shared" si="1"/>
        <v>46.51</v>
      </c>
      <c r="E28" s="39">
        <v>0</v>
      </c>
      <c r="F28" s="39">
        <v>46.51</v>
      </c>
      <c r="G28" s="121">
        <v>0</v>
      </c>
      <c r="H28" s="121">
        <v>0</v>
      </c>
      <c r="I28" s="121">
        <v>0</v>
      </c>
    </row>
    <row r="29" spans="1:9" ht="22.5" customHeight="1">
      <c r="A29" s="55" t="s">
        <v>132</v>
      </c>
      <c r="B29" s="56"/>
      <c r="C29" s="56" t="s">
        <v>133</v>
      </c>
      <c r="D29" s="111">
        <f t="shared" si="1"/>
        <v>226.82</v>
      </c>
      <c r="E29" s="39">
        <v>226.82</v>
      </c>
      <c r="F29" s="39">
        <v>0</v>
      </c>
      <c r="G29" s="121">
        <v>0</v>
      </c>
      <c r="H29" s="121">
        <v>0</v>
      </c>
      <c r="I29" s="121">
        <v>0</v>
      </c>
    </row>
    <row r="30" spans="1:9" ht="22.5" customHeight="1">
      <c r="A30" s="55" t="s">
        <v>177</v>
      </c>
      <c r="B30" s="56"/>
      <c r="C30" s="56" t="s">
        <v>178</v>
      </c>
      <c r="D30" s="111">
        <f t="shared" si="1"/>
        <v>5</v>
      </c>
      <c r="E30" s="39">
        <v>0</v>
      </c>
      <c r="F30" s="39">
        <v>5</v>
      </c>
      <c r="G30" s="121">
        <v>0</v>
      </c>
      <c r="H30" s="121">
        <v>0</v>
      </c>
      <c r="I30" s="121">
        <v>0</v>
      </c>
    </row>
    <row r="31" spans="1:9" ht="22.5" customHeight="1">
      <c r="A31" s="55" t="s">
        <v>134</v>
      </c>
      <c r="B31" s="56"/>
      <c r="C31" s="56" t="s">
        <v>135</v>
      </c>
      <c r="D31" s="111">
        <f t="shared" si="1"/>
        <v>160.55</v>
      </c>
      <c r="E31" s="39">
        <v>0</v>
      </c>
      <c r="F31" s="39">
        <v>160.55</v>
      </c>
      <c r="G31" s="121">
        <v>0</v>
      </c>
      <c r="H31" s="121">
        <v>0</v>
      </c>
      <c r="I31" s="121">
        <v>0</v>
      </c>
    </row>
    <row r="32" spans="1:9" ht="22.5" customHeight="1">
      <c r="A32" s="55" t="s">
        <v>136</v>
      </c>
      <c r="B32" s="56"/>
      <c r="C32" s="56" t="s">
        <v>137</v>
      </c>
      <c r="D32" s="111">
        <f t="shared" si="1"/>
        <v>897.14</v>
      </c>
      <c r="E32" s="39">
        <v>0</v>
      </c>
      <c r="F32" s="39">
        <v>897.14</v>
      </c>
      <c r="G32" s="121">
        <v>0</v>
      </c>
      <c r="H32" s="121">
        <v>0</v>
      </c>
      <c r="I32" s="121">
        <v>0</v>
      </c>
    </row>
    <row r="33" spans="1:9" ht="22.5" customHeight="1">
      <c r="A33" s="55" t="s">
        <v>138</v>
      </c>
      <c r="B33" s="56"/>
      <c r="C33" s="56" t="s">
        <v>139</v>
      </c>
      <c r="D33" s="111">
        <f t="shared" si="1"/>
        <v>1954.32</v>
      </c>
      <c r="E33" s="39">
        <v>43.06</v>
      </c>
      <c r="F33" s="39">
        <v>1911.26</v>
      </c>
      <c r="G33" s="121">
        <v>0</v>
      </c>
      <c r="H33" s="121">
        <v>0</v>
      </c>
      <c r="I33" s="121">
        <v>0</v>
      </c>
    </row>
    <row r="34" spans="1:9" ht="22.5" customHeight="1">
      <c r="A34" s="55" t="s">
        <v>140</v>
      </c>
      <c r="B34" s="56"/>
      <c r="C34" s="56" t="s">
        <v>141</v>
      </c>
      <c r="D34" s="111">
        <f t="shared" si="1"/>
        <v>245</v>
      </c>
      <c r="E34" s="39">
        <v>0</v>
      </c>
      <c r="F34" s="39">
        <v>245</v>
      </c>
      <c r="G34" s="121">
        <v>0</v>
      </c>
      <c r="H34" s="121">
        <v>0</v>
      </c>
      <c r="I34" s="121">
        <v>0</v>
      </c>
    </row>
    <row r="35" spans="1:9" ht="22.5" customHeight="1">
      <c r="A35" s="55" t="s">
        <v>142</v>
      </c>
      <c r="B35" s="56"/>
      <c r="C35" s="56" t="s">
        <v>143</v>
      </c>
      <c r="D35" s="111">
        <f t="shared" si="1"/>
        <v>1989.46</v>
      </c>
      <c r="E35" s="39">
        <v>68.39</v>
      </c>
      <c r="F35" s="39">
        <v>1921.07</v>
      </c>
      <c r="G35" s="121">
        <v>0</v>
      </c>
      <c r="H35" s="121">
        <v>0</v>
      </c>
      <c r="I35" s="121">
        <v>0</v>
      </c>
    </row>
    <row r="36" spans="1:9" ht="22.5" customHeight="1">
      <c r="A36" s="55" t="s">
        <v>144</v>
      </c>
      <c r="B36" s="56"/>
      <c r="C36" s="56" t="s">
        <v>145</v>
      </c>
      <c r="D36" s="111">
        <f t="shared" si="1"/>
        <v>113.36</v>
      </c>
      <c r="E36" s="39">
        <v>0</v>
      </c>
      <c r="F36" s="39">
        <v>113.36</v>
      </c>
      <c r="G36" s="121">
        <v>0</v>
      </c>
      <c r="H36" s="121">
        <v>0</v>
      </c>
      <c r="I36" s="121">
        <v>0</v>
      </c>
    </row>
    <row r="37" spans="1:9" ht="22.5" customHeight="1">
      <c r="A37" s="55" t="s">
        <v>146</v>
      </c>
      <c r="B37" s="56"/>
      <c r="C37" s="56" t="s">
        <v>147</v>
      </c>
      <c r="D37" s="111">
        <f t="shared" si="1"/>
        <v>1330.6499999999999</v>
      </c>
      <c r="E37" s="39">
        <v>250.3</v>
      </c>
      <c r="F37" s="39">
        <v>1080.35</v>
      </c>
      <c r="G37" s="121">
        <v>0</v>
      </c>
      <c r="H37" s="121">
        <v>0</v>
      </c>
      <c r="I37" s="121">
        <v>0</v>
      </c>
    </row>
    <row r="38" spans="1:9" ht="22.5" customHeight="1">
      <c r="A38" s="55" t="s">
        <v>148</v>
      </c>
      <c r="B38" s="56"/>
      <c r="C38" s="56" t="s">
        <v>149</v>
      </c>
      <c r="D38" s="111">
        <f t="shared" si="1"/>
        <v>2297.52</v>
      </c>
      <c r="E38" s="39">
        <f>SUM(E39:E41)</f>
        <v>0</v>
      </c>
      <c r="F38" s="39">
        <f>SUM(F39:F41)</f>
        <v>2297.52</v>
      </c>
      <c r="G38" s="121">
        <v>0</v>
      </c>
      <c r="H38" s="121">
        <v>0</v>
      </c>
      <c r="I38" s="121">
        <v>0</v>
      </c>
    </row>
    <row r="39" spans="1:9" ht="22.5" customHeight="1">
      <c r="A39" s="55" t="s">
        <v>150</v>
      </c>
      <c r="B39" s="56"/>
      <c r="C39" s="56" t="s">
        <v>151</v>
      </c>
      <c r="D39" s="111">
        <f t="shared" si="1"/>
        <v>490</v>
      </c>
      <c r="E39" s="39">
        <v>0</v>
      </c>
      <c r="F39" s="39">
        <v>490</v>
      </c>
      <c r="G39" s="121">
        <v>0</v>
      </c>
      <c r="H39" s="121">
        <v>0</v>
      </c>
      <c r="I39" s="121">
        <v>0</v>
      </c>
    </row>
    <row r="40" spans="1:9" ht="22.5" customHeight="1">
      <c r="A40" s="55" t="s">
        <v>152</v>
      </c>
      <c r="B40" s="56"/>
      <c r="C40" s="56" t="s">
        <v>153</v>
      </c>
      <c r="D40" s="111">
        <f t="shared" si="1"/>
        <v>110</v>
      </c>
      <c r="E40" s="39">
        <v>0</v>
      </c>
      <c r="F40" s="39">
        <v>110</v>
      </c>
      <c r="G40" s="121">
        <v>0</v>
      </c>
      <c r="H40" s="121">
        <v>0</v>
      </c>
      <c r="I40" s="121">
        <v>0</v>
      </c>
    </row>
    <row r="41" spans="1:9" ht="22.5" customHeight="1">
      <c r="A41" s="55" t="s">
        <v>154</v>
      </c>
      <c r="B41" s="56"/>
      <c r="C41" s="56" t="s">
        <v>155</v>
      </c>
      <c r="D41" s="111">
        <f t="shared" si="1"/>
        <v>1697.52</v>
      </c>
      <c r="E41" s="39">
        <v>0</v>
      </c>
      <c r="F41" s="39">
        <v>1697.52</v>
      </c>
      <c r="G41" s="121">
        <v>0</v>
      </c>
      <c r="H41" s="121">
        <v>0</v>
      </c>
      <c r="I41" s="121">
        <v>0</v>
      </c>
    </row>
    <row r="42" spans="1:9" ht="22.5" customHeight="1">
      <c r="A42" s="55" t="s">
        <v>156</v>
      </c>
      <c r="B42" s="56"/>
      <c r="C42" s="56" t="s">
        <v>157</v>
      </c>
      <c r="D42" s="111">
        <f t="shared" si="1"/>
        <v>1049.09</v>
      </c>
      <c r="E42" s="39">
        <f>E43</f>
        <v>180.05</v>
      </c>
      <c r="F42" s="39">
        <f>F43</f>
        <v>869.04</v>
      </c>
      <c r="G42" s="121">
        <v>0</v>
      </c>
      <c r="H42" s="121">
        <v>0</v>
      </c>
      <c r="I42" s="121">
        <v>0</v>
      </c>
    </row>
    <row r="43" spans="1:9" ht="22.5" customHeight="1">
      <c r="A43" s="55" t="s">
        <v>158</v>
      </c>
      <c r="B43" s="56"/>
      <c r="C43" s="56" t="s">
        <v>159</v>
      </c>
      <c r="D43" s="111">
        <f t="shared" si="1"/>
        <v>1049.09</v>
      </c>
      <c r="E43" s="39">
        <v>180.05</v>
      </c>
      <c r="F43" s="39">
        <v>869.04</v>
      </c>
      <c r="G43" s="121">
        <v>0</v>
      </c>
      <c r="H43" s="121">
        <v>0</v>
      </c>
      <c r="I43" s="121">
        <v>0</v>
      </c>
    </row>
    <row r="44" spans="1:9" ht="22.5" customHeight="1">
      <c r="A44" s="55" t="s">
        <v>160</v>
      </c>
      <c r="B44" s="56"/>
      <c r="C44" s="56" t="s">
        <v>161</v>
      </c>
      <c r="D44" s="111">
        <f t="shared" si="1"/>
        <v>3541.95</v>
      </c>
      <c r="E44" s="39">
        <f>E45</f>
        <v>58.68</v>
      </c>
      <c r="F44" s="39">
        <f>F45</f>
        <v>3483.27</v>
      </c>
      <c r="G44" s="121">
        <v>0</v>
      </c>
      <c r="H44" s="121">
        <v>0</v>
      </c>
      <c r="I44" s="121">
        <v>0</v>
      </c>
    </row>
    <row r="45" spans="1:9" ht="22.5" customHeight="1">
      <c r="A45" s="57" t="s">
        <v>162</v>
      </c>
      <c r="B45" s="58"/>
      <c r="C45" s="58" t="s">
        <v>161</v>
      </c>
      <c r="D45" s="112">
        <f t="shared" si="1"/>
        <v>3541.95</v>
      </c>
      <c r="E45" s="39">
        <f>E46</f>
        <v>58.68</v>
      </c>
      <c r="F45" s="39">
        <f>F46</f>
        <v>3483.27</v>
      </c>
      <c r="G45" s="121">
        <v>0</v>
      </c>
      <c r="H45" s="121">
        <v>0</v>
      </c>
      <c r="I45" s="121">
        <v>0</v>
      </c>
    </row>
    <row r="46" spans="1:9" ht="22.5" customHeight="1">
      <c r="A46" s="60" t="s">
        <v>163</v>
      </c>
      <c r="B46" s="60"/>
      <c r="C46" s="60" t="s">
        <v>164</v>
      </c>
      <c r="D46" s="112">
        <f t="shared" si="1"/>
        <v>3541.95</v>
      </c>
      <c r="E46" s="122">
        <v>58.68</v>
      </c>
      <c r="F46" s="122">
        <v>3483.27</v>
      </c>
      <c r="G46" s="121">
        <v>0</v>
      </c>
      <c r="H46" s="121">
        <v>0</v>
      </c>
      <c r="I46" s="121">
        <v>0</v>
      </c>
    </row>
    <row r="47" spans="1:9" ht="22.5" customHeight="1">
      <c r="A47" s="60" t="s">
        <v>179</v>
      </c>
      <c r="B47" s="60"/>
      <c r="C47" s="60" t="s">
        <v>180</v>
      </c>
      <c r="D47" s="111">
        <f t="shared" si="1"/>
        <v>15</v>
      </c>
      <c r="E47" s="123">
        <f>E48</f>
        <v>0</v>
      </c>
      <c r="F47" s="123">
        <f>F48</f>
        <v>15</v>
      </c>
      <c r="G47" s="121">
        <v>0</v>
      </c>
      <c r="H47" s="121">
        <v>0</v>
      </c>
      <c r="I47" s="121">
        <v>0</v>
      </c>
    </row>
    <row r="48" spans="1:9" ht="22.5" customHeight="1">
      <c r="A48" s="60" t="s">
        <v>181</v>
      </c>
      <c r="B48" s="60"/>
      <c r="C48" s="60" t="s">
        <v>182</v>
      </c>
      <c r="D48" s="111">
        <f t="shared" si="1"/>
        <v>15</v>
      </c>
      <c r="E48" s="123">
        <f>E49</f>
        <v>0</v>
      </c>
      <c r="F48" s="123">
        <f>F49</f>
        <v>15</v>
      </c>
      <c r="G48" s="121">
        <v>0</v>
      </c>
      <c r="H48" s="121">
        <v>0</v>
      </c>
      <c r="I48" s="121">
        <v>0</v>
      </c>
    </row>
    <row r="49" spans="1:9" ht="22.5" customHeight="1">
      <c r="A49" s="60" t="s">
        <v>183</v>
      </c>
      <c r="B49" s="60"/>
      <c r="C49" s="60" t="s">
        <v>184</v>
      </c>
      <c r="D49" s="111">
        <f t="shared" si="1"/>
        <v>15</v>
      </c>
      <c r="E49" s="123">
        <v>0</v>
      </c>
      <c r="F49" s="123">
        <v>15</v>
      </c>
      <c r="G49" s="121">
        <v>0</v>
      </c>
      <c r="H49" s="121">
        <v>0</v>
      </c>
      <c r="I49" s="121">
        <v>0</v>
      </c>
    </row>
    <row r="50" spans="1:9" ht="31.5" customHeight="1">
      <c r="A50" s="113" t="s">
        <v>185</v>
      </c>
      <c r="B50" s="114"/>
      <c r="C50" s="115"/>
      <c r="D50" s="116"/>
      <c r="E50" s="115"/>
      <c r="F50" s="115"/>
      <c r="G50" s="115"/>
      <c r="H50" s="115"/>
      <c r="I50" s="115"/>
    </row>
    <row r="51" ht="17.25">
      <c r="A51" s="117"/>
    </row>
    <row r="52" ht="17.25">
      <c r="A52" s="117"/>
    </row>
    <row r="53" ht="17.25">
      <c r="A53" s="117"/>
    </row>
  </sheetData>
  <sheetProtection/>
  <mergeCells count="46">
    <mergeCell ref="A4:C4"/>
    <mergeCell ref="A5:B5"/>
    <mergeCell ref="A6:C6"/>
    <mergeCell ref="A7:C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6:I6"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L40"/>
  <sheetViews>
    <sheetView zoomScaleSheetLayoutView="100" workbookViewId="0" topLeftCell="A11">
      <selection activeCell="M29" sqref="M29"/>
    </sheetView>
  </sheetViews>
  <sheetFormatPr defaultColWidth="9.00390625" defaultRowHeight="14.25"/>
  <cols>
    <col min="1" max="1" width="36.375" style="0" customWidth="1"/>
    <col min="2" max="2" width="4.00390625" style="0" customWidth="1"/>
    <col min="3" max="3" width="15.625" style="0" customWidth="1"/>
    <col min="4" max="4" width="35.75390625" style="0" customWidth="1"/>
    <col min="5" max="5" width="3.50390625" style="0" customWidth="1"/>
    <col min="6" max="6" width="15.625" style="0" customWidth="1"/>
    <col min="7" max="8" width="13.875" style="0" customWidth="1"/>
    <col min="9" max="9" width="15.625" style="0" customWidth="1"/>
    <col min="10" max="11" width="11.125" style="0" bestFit="1" customWidth="1"/>
    <col min="12" max="12" width="10.125" style="0" bestFit="1" customWidth="1"/>
  </cols>
  <sheetData>
    <row r="1" ht="17.25">
      <c r="A1" s="65"/>
    </row>
    <row r="2" spans="1:11" s="63" customFormat="1" ht="18" customHeight="1">
      <c r="A2" s="66" t="s">
        <v>186</v>
      </c>
      <c r="B2" s="66"/>
      <c r="C2" s="66"/>
      <c r="D2" s="66"/>
      <c r="E2" s="66"/>
      <c r="F2" s="66"/>
      <c r="G2" s="66"/>
      <c r="H2" s="66"/>
      <c r="I2" s="66"/>
      <c r="J2" s="82"/>
      <c r="K2" s="82"/>
    </row>
    <row r="3" spans="1:9" ht="9.75" customHeight="1">
      <c r="A3" s="67"/>
      <c r="B3" s="67"/>
      <c r="C3" s="67"/>
      <c r="D3" s="67"/>
      <c r="E3" s="67"/>
      <c r="F3" s="67"/>
      <c r="G3" s="67"/>
      <c r="H3" s="67"/>
      <c r="I3" s="20" t="s">
        <v>187</v>
      </c>
    </row>
    <row r="4" spans="1:9" ht="15" customHeight="1">
      <c r="A4" s="8" t="s">
        <v>2</v>
      </c>
      <c r="B4" s="67"/>
      <c r="C4" s="67"/>
      <c r="D4" s="67"/>
      <c r="E4" s="67"/>
      <c r="F4" s="67"/>
      <c r="G4" s="67"/>
      <c r="H4" s="67"/>
      <c r="I4" s="20" t="s">
        <v>3</v>
      </c>
    </row>
    <row r="5" spans="1:11" s="64" customFormat="1" ht="19.5" customHeight="1">
      <c r="A5" s="159" t="s">
        <v>4</v>
      </c>
      <c r="B5" s="68"/>
      <c r="C5" s="68"/>
      <c r="D5" s="159" t="s">
        <v>5</v>
      </c>
      <c r="E5" s="68"/>
      <c r="F5" s="68"/>
      <c r="G5" s="68"/>
      <c r="H5" s="68"/>
      <c r="I5" s="68"/>
      <c r="J5" s="83"/>
      <c r="K5" s="83"/>
    </row>
    <row r="6" spans="1:11" s="64" customFormat="1" ht="31.5" customHeight="1">
      <c r="A6" s="177" t="s">
        <v>6</v>
      </c>
      <c r="B6" s="178" t="s">
        <v>7</v>
      </c>
      <c r="C6" s="69" t="s">
        <v>188</v>
      </c>
      <c r="D6" s="177" t="s">
        <v>6</v>
      </c>
      <c r="E6" s="178" t="s">
        <v>7</v>
      </c>
      <c r="F6" s="69" t="s">
        <v>94</v>
      </c>
      <c r="G6" s="78" t="s">
        <v>189</v>
      </c>
      <c r="H6" s="78" t="s">
        <v>190</v>
      </c>
      <c r="I6" s="78" t="s">
        <v>191</v>
      </c>
      <c r="J6" s="83"/>
      <c r="K6" s="83"/>
    </row>
    <row r="7" spans="1:11" s="64" customFormat="1" ht="19.5" customHeight="1">
      <c r="A7" s="177" t="s">
        <v>9</v>
      </c>
      <c r="B7" s="69"/>
      <c r="C7" s="177" t="s">
        <v>10</v>
      </c>
      <c r="D7" s="177" t="s">
        <v>9</v>
      </c>
      <c r="E7" s="69"/>
      <c r="F7" s="79">
        <v>2</v>
      </c>
      <c r="G7" s="79">
        <v>3</v>
      </c>
      <c r="H7" s="79" t="s">
        <v>20</v>
      </c>
      <c r="I7" s="79" t="s">
        <v>23</v>
      </c>
      <c r="J7" s="83"/>
      <c r="K7" s="83"/>
    </row>
    <row r="8" spans="1:11" s="64" customFormat="1" ht="19.5" customHeight="1">
      <c r="A8" s="162" t="s">
        <v>192</v>
      </c>
      <c r="B8" s="179" t="s">
        <v>10</v>
      </c>
      <c r="C8" s="39">
        <v>11351.58</v>
      </c>
      <c r="D8" s="71" t="s">
        <v>13</v>
      </c>
      <c r="E8" s="80">
        <v>33</v>
      </c>
      <c r="F8" s="75">
        <f>G8+H8+I8</f>
        <v>0</v>
      </c>
      <c r="G8" s="39">
        <v>0</v>
      </c>
      <c r="H8" s="80"/>
      <c r="I8" s="73"/>
      <c r="J8" s="83"/>
      <c r="K8" s="83"/>
    </row>
    <row r="9" spans="1:11" s="64" customFormat="1" ht="19.5" customHeight="1">
      <c r="A9" s="71" t="s">
        <v>193</v>
      </c>
      <c r="B9" s="179" t="s">
        <v>11</v>
      </c>
      <c r="C9" s="39">
        <v>0</v>
      </c>
      <c r="D9" s="71" t="s">
        <v>15</v>
      </c>
      <c r="E9" s="80">
        <v>34</v>
      </c>
      <c r="F9" s="75">
        <f aca="true" t="shared" si="0" ref="F9:F39">G9+H9+I9</f>
        <v>0</v>
      </c>
      <c r="G9" s="39">
        <v>0</v>
      </c>
      <c r="H9" s="80"/>
      <c r="I9" s="73"/>
      <c r="J9" s="83"/>
      <c r="K9" s="83"/>
    </row>
    <row r="10" spans="1:11" s="64" customFormat="1" ht="19.5" customHeight="1">
      <c r="A10" s="71" t="s">
        <v>194</v>
      </c>
      <c r="B10" s="179" t="s">
        <v>17</v>
      </c>
      <c r="C10" s="39">
        <v>0</v>
      </c>
      <c r="D10" s="71" t="s">
        <v>18</v>
      </c>
      <c r="E10" s="80">
        <v>35</v>
      </c>
      <c r="F10" s="75">
        <f t="shared" si="0"/>
        <v>0</v>
      </c>
      <c r="G10" s="39">
        <v>0</v>
      </c>
      <c r="H10" s="80"/>
      <c r="I10" s="73"/>
      <c r="J10" s="83"/>
      <c r="K10" s="83"/>
    </row>
    <row r="11" spans="1:11" s="64" customFormat="1" ht="19.5" customHeight="1">
      <c r="A11" s="71"/>
      <c r="B11" s="179" t="s">
        <v>20</v>
      </c>
      <c r="C11" s="73"/>
      <c r="D11" s="71" t="s">
        <v>21</v>
      </c>
      <c r="E11" s="80">
        <v>36</v>
      </c>
      <c r="F11" s="75">
        <f t="shared" si="0"/>
        <v>0</v>
      </c>
      <c r="G11" s="39">
        <v>0</v>
      </c>
      <c r="H11" s="80"/>
      <c r="I11" s="73"/>
      <c r="J11" s="83"/>
      <c r="K11" s="83"/>
    </row>
    <row r="12" spans="1:11" s="64" customFormat="1" ht="19.5" customHeight="1">
      <c r="A12" s="71"/>
      <c r="B12" s="179" t="s">
        <v>23</v>
      </c>
      <c r="C12" s="73"/>
      <c r="D12" s="71" t="s">
        <v>24</v>
      </c>
      <c r="E12" s="80">
        <v>37</v>
      </c>
      <c r="F12" s="75">
        <f t="shared" si="0"/>
        <v>0</v>
      </c>
      <c r="G12" s="39">
        <v>0</v>
      </c>
      <c r="H12" s="80"/>
      <c r="I12" s="73"/>
      <c r="J12" s="83"/>
      <c r="K12" s="83"/>
    </row>
    <row r="13" spans="1:11" s="64" customFormat="1" ht="19.5" customHeight="1">
      <c r="A13" s="71"/>
      <c r="B13" s="179" t="s">
        <v>26</v>
      </c>
      <c r="C13" s="73"/>
      <c r="D13" s="71" t="s">
        <v>27</v>
      </c>
      <c r="E13" s="80">
        <v>38</v>
      </c>
      <c r="F13" s="75">
        <f t="shared" si="0"/>
        <v>0</v>
      </c>
      <c r="G13" s="39">
        <v>0</v>
      </c>
      <c r="H13" s="80"/>
      <c r="I13" s="73"/>
      <c r="J13" s="83"/>
      <c r="K13" s="83"/>
    </row>
    <row r="14" spans="1:11" s="64" customFormat="1" ht="19.5" customHeight="1">
      <c r="A14" s="71"/>
      <c r="B14" s="179" t="s">
        <v>29</v>
      </c>
      <c r="C14" s="73"/>
      <c r="D14" s="71" t="s">
        <v>30</v>
      </c>
      <c r="E14" s="80">
        <v>39</v>
      </c>
      <c r="F14" s="75">
        <f t="shared" si="0"/>
        <v>0</v>
      </c>
      <c r="G14" s="39">
        <v>0</v>
      </c>
      <c r="H14" s="80"/>
      <c r="I14" s="73"/>
      <c r="J14" s="84"/>
      <c r="K14" s="83"/>
    </row>
    <row r="15" spans="1:11" s="64" customFormat="1" ht="19.5" customHeight="1">
      <c r="A15" s="71"/>
      <c r="B15" s="179" t="s">
        <v>32</v>
      </c>
      <c r="C15" s="73"/>
      <c r="D15" s="71" t="s">
        <v>33</v>
      </c>
      <c r="E15" s="80">
        <v>40</v>
      </c>
      <c r="F15" s="75">
        <f t="shared" si="0"/>
        <v>12.38</v>
      </c>
      <c r="G15" s="39">
        <v>12.38</v>
      </c>
      <c r="H15" s="80"/>
      <c r="I15" s="73"/>
      <c r="J15" s="84"/>
      <c r="K15" s="83"/>
    </row>
    <row r="16" spans="1:11" s="64" customFormat="1" ht="19.5" customHeight="1">
      <c r="A16" s="71"/>
      <c r="B16" s="179" t="s">
        <v>34</v>
      </c>
      <c r="C16" s="73"/>
      <c r="D16" s="71" t="s">
        <v>36</v>
      </c>
      <c r="E16" s="80">
        <v>41</v>
      </c>
      <c r="F16" s="75">
        <f t="shared" si="0"/>
        <v>0</v>
      </c>
      <c r="G16" s="39">
        <v>0</v>
      </c>
      <c r="H16" s="80"/>
      <c r="I16" s="73"/>
      <c r="J16" s="84"/>
      <c r="K16" s="83"/>
    </row>
    <row r="17" spans="1:11" s="64" customFormat="1" ht="19.5" customHeight="1">
      <c r="A17" s="71"/>
      <c r="B17" s="179" t="s">
        <v>37</v>
      </c>
      <c r="C17" s="73"/>
      <c r="D17" s="71" t="s">
        <v>38</v>
      </c>
      <c r="E17" s="80">
        <v>42</v>
      </c>
      <c r="F17" s="75">
        <f t="shared" si="0"/>
        <v>747.86</v>
      </c>
      <c r="G17" s="39">
        <v>747.86</v>
      </c>
      <c r="H17" s="80"/>
      <c r="I17" s="73"/>
      <c r="J17" s="84"/>
      <c r="K17" s="83"/>
    </row>
    <row r="18" spans="1:11" s="64" customFormat="1" ht="19.5" customHeight="1">
      <c r="A18" s="71"/>
      <c r="B18" s="179" t="s">
        <v>39</v>
      </c>
      <c r="C18" s="73"/>
      <c r="D18" s="71" t="s">
        <v>40</v>
      </c>
      <c r="E18" s="80">
        <v>43</v>
      </c>
      <c r="F18" s="75">
        <f t="shared" si="0"/>
        <v>0</v>
      </c>
      <c r="G18" s="39">
        <v>0</v>
      </c>
      <c r="H18" s="80"/>
      <c r="I18" s="73"/>
      <c r="J18" s="84"/>
      <c r="K18" s="83"/>
    </row>
    <row r="19" spans="1:11" s="64" customFormat="1" ht="19.5" customHeight="1">
      <c r="A19" s="71"/>
      <c r="B19" s="179" t="s">
        <v>41</v>
      </c>
      <c r="C19" s="73"/>
      <c r="D19" s="71" t="s">
        <v>42</v>
      </c>
      <c r="E19" s="80">
        <v>44</v>
      </c>
      <c r="F19" s="75">
        <f t="shared" si="0"/>
        <v>12201.85</v>
      </c>
      <c r="G19" s="39">
        <v>12201.85</v>
      </c>
      <c r="H19" s="80"/>
      <c r="I19" s="73"/>
      <c r="J19" s="84"/>
      <c r="K19" s="83"/>
    </row>
    <row r="20" spans="1:11" s="64" customFormat="1" ht="19.5" customHeight="1">
      <c r="A20" s="71"/>
      <c r="B20" s="179" t="s">
        <v>43</v>
      </c>
      <c r="C20" s="73"/>
      <c r="D20" s="71" t="s">
        <v>44</v>
      </c>
      <c r="E20" s="80">
        <v>45</v>
      </c>
      <c r="F20" s="75">
        <f t="shared" si="0"/>
        <v>0</v>
      </c>
      <c r="G20" s="39">
        <v>0</v>
      </c>
      <c r="H20" s="80"/>
      <c r="I20" s="73"/>
      <c r="J20" s="84"/>
      <c r="K20" s="83"/>
    </row>
    <row r="21" spans="1:11" s="64" customFormat="1" ht="19.5" customHeight="1">
      <c r="A21" s="71"/>
      <c r="B21" s="179" t="s">
        <v>45</v>
      </c>
      <c r="C21" s="73"/>
      <c r="D21" s="71" t="s">
        <v>195</v>
      </c>
      <c r="E21" s="80">
        <v>46</v>
      </c>
      <c r="F21" s="75">
        <f t="shared" si="0"/>
        <v>0</v>
      </c>
      <c r="G21" s="39">
        <v>0</v>
      </c>
      <c r="H21" s="80"/>
      <c r="I21" s="73"/>
      <c r="J21" s="84"/>
      <c r="K21" s="83"/>
    </row>
    <row r="22" spans="1:11" s="64" customFormat="1" ht="19.5" customHeight="1">
      <c r="A22" s="71"/>
      <c r="B22" s="179" t="s">
        <v>47</v>
      </c>
      <c r="C22" s="73"/>
      <c r="D22" s="71" t="s">
        <v>48</v>
      </c>
      <c r="E22" s="80">
        <v>47</v>
      </c>
      <c r="F22" s="75">
        <f t="shared" si="0"/>
        <v>0</v>
      </c>
      <c r="G22" s="39">
        <v>0</v>
      </c>
      <c r="H22" s="80"/>
      <c r="I22" s="73"/>
      <c r="J22" s="84"/>
      <c r="K22" s="83"/>
    </row>
    <row r="23" spans="1:11" s="64" customFormat="1" ht="19.5" customHeight="1">
      <c r="A23" s="71"/>
      <c r="B23" s="179" t="s">
        <v>49</v>
      </c>
      <c r="C23" s="73"/>
      <c r="D23" s="71" t="s">
        <v>50</v>
      </c>
      <c r="E23" s="80">
        <v>48</v>
      </c>
      <c r="F23" s="75">
        <f t="shared" si="0"/>
        <v>0</v>
      </c>
      <c r="G23" s="39">
        <v>0</v>
      </c>
      <c r="H23" s="80"/>
      <c r="I23" s="73"/>
      <c r="J23" s="84"/>
      <c r="K23" s="83"/>
    </row>
    <row r="24" spans="1:11" s="64" customFormat="1" ht="19.5" customHeight="1">
      <c r="A24" s="71"/>
      <c r="B24" s="179" t="s">
        <v>51</v>
      </c>
      <c r="C24" s="73"/>
      <c r="D24" s="71" t="s">
        <v>52</v>
      </c>
      <c r="E24" s="80">
        <v>49</v>
      </c>
      <c r="F24" s="75">
        <f t="shared" si="0"/>
        <v>0</v>
      </c>
      <c r="G24" s="39">
        <v>0</v>
      </c>
      <c r="H24" s="80"/>
      <c r="I24" s="73"/>
      <c r="J24" s="84"/>
      <c r="K24" s="83"/>
    </row>
    <row r="25" spans="1:11" s="64" customFormat="1" ht="19.5" customHeight="1">
      <c r="A25" s="71"/>
      <c r="B25" s="179" t="s">
        <v>53</v>
      </c>
      <c r="C25" s="73"/>
      <c r="D25" s="71" t="s">
        <v>54</v>
      </c>
      <c r="E25" s="80">
        <v>50</v>
      </c>
      <c r="F25" s="75">
        <f t="shared" si="0"/>
        <v>0</v>
      </c>
      <c r="G25" s="39">
        <v>0</v>
      </c>
      <c r="H25" s="80"/>
      <c r="I25" s="73"/>
      <c r="J25" s="84"/>
      <c r="K25" s="83"/>
    </row>
    <row r="26" spans="1:11" s="64" customFormat="1" ht="19.5" customHeight="1">
      <c r="A26" s="71"/>
      <c r="B26" s="179" t="s">
        <v>55</v>
      </c>
      <c r="C26" s="73"/>
      <c r="D26" s="71" t="s">
        <v>56</v>
      </c>
      <c r="E26" s="80">
        <v>51</v>
      </c>
      <c r="F26" s="75">
        <f t="shared" si="0"/>
        <v>0</v>
      </c>
      <c r="G26" s="39">
        <v>0</v>
      </c>
      <c r="H26" s="80"/>
      <c r="I26" s="73"/>
      <c r="J26" s="84"/>
      <c r="K26" s="83"/>
    </row>
    <row r="27" spans="1:11" s="64" customFormat="1" ht="19.5" customHeight="1">
      <c r="A27" s="71"/>
      <c r="B27" s="179" t="s">
        <v>57</v>
      </c>
      <c r="C27" s="73"/>
      <c r="D27" s="71" t="s">
        <v>58</v>
      </c>
      <c r="E27" s="80">
        <v>52</v>
      </c>
      <c r="F27" s="75">
        <f t="shared" si="0"/>
        <v>0</v>
      </c>
      <c r="G27" s="39">
        <v>0</v>
      </c>
      <c r="H27" s="80"/>
      <c r="I27" s="73"/>
      <c r="J27" s="84"/>
      <c r="K27" s="83"/>
    </row>
    <row r="28" spans="1:11" s="64" customFormat="1" ht="19.5" customHeight="1">
      <c r="A28" s="71"/>
      <c r="B28" s="179" t="s">
        <v>59</v>
      </c>
      <c r="C28" s="73"/>
      <c r="D28" s="71" t="s">
        <v>60</v>
      </c>
      <c r="E28" s="80">
        <v>53</v>
      </c>
      <c r="F28" s="75">
        <f t="shared" si="0"/>
        <v>0</v>
      </c>
      <c r="G28" s="39">
        <v>0</v>
      </c>
      <c r="H28" s="80"/>
      <c r="I28" s="73"/>
      <c r="J28" s="84"/>
      <c r="K28" s="83"/>
    </row>
    <row r="29" spans="1:11" s="64" customFormat="1" ht="19.5" customHeight="1">
      <c r="A29" s="71"/>
      <c r="B29" s="179" t="s">
        <v>61</v>
      </c>
      <c r="C29" s="73"/>
      <c r="D29" s="71" t="s">
        <v>62</v>
      </c>
      <c r="E29" s="80">
        <v>54</v>
      </c>
      <c r="F29" s="75">
        <f t="shared" si="0"/>
        <v>0</v>
      </c>
      <c r="G29" s="39">
        <v>0</v>
      </c>
      <c r="H29" s="80"/>
      <c r="I29" s="73"/>
      <c r="J29" s="84"/>
      <c r="K29" s="83"/>
    </row>
    <row r="30" spans="1:11" s="64" customFormat="1" ht="19.5" customHeight="1">
      <c r="A30" s="71"/>
      <c r="B30" s="179" t="s">
        <v>63</v>
      </c>
      <c r="C30" s="73"/>
      <c r="D30" s="71" t="s">
        <v>64</v>
      </c>
      <c r="E30" s="80">
        <v>55</v>
      </c>
      <c r="F30" s="75">
        <f t="shared" si="0"/>
        <v>2087.9</v>
      </c>
      <c r="G30" s="39">
        <v>2087.9</v>
      </c>
      <c r="H30" s="80"/>
      <c r="I30" s="73"/>
      <c r="J30" s="84"/>
      <c r="K30" s="83"/>
    </row>
    <row r="31" spans="1:11" s="64" customFormat="1" ht="19.5" customHeight="1">
      <c r="A31" s="71"/>
      <c r="B31" s="179" t="s">
        <v>65</v>
      </c>
      <c r="C31" s="73"/>
      <c r="D31" s="71" t="s">
        <v>66</v>
      </c>
      <c r="E31" s="80">
        <v>56</v>
      </c>
      <c r="F31" s="75">
        <f t="shared" si="0"/>
        <v>0</v>
      </c>
      <c r="G31" s="39">
        <v>0</v>
      </c>
      <c r="H31" s="80"/>
      <c r="I31" s="73"/>
      <c r="J31" s="84"/>
      <c r="K31" s="83"/>
    </row>
    <row r="32" spans="1:11" s="64" customFormat="1" ht="19.5" customHeight="1">
      <c r="A32" s="71"/>
      <c r="B32" s="179" t="s">
        <v>67</v>
      </c>
      <c r="C32" s="73"/>
      <c r="D32" s="71" t="s">
        <v>68</v>
      </c>
      <c r="E32" s="80">
        <v>57</v>
      </c>
      <c r="F32" s="75">
        <f t="shared" si="0"/>
        <v>0</v>
      </c>
      <c r="G32" s="39">
        <v>0</v>
      </c>
      <c r="H32" s="80"/>
      <c r="I32" s="73"/>
      <c r="J32" s="84"/>
      <c r="K32" s="83"/>
    </row>
    <row r="33" spans="1:11" s="64" customFormat="1" ht="19.5" customHeight="1">
      <c r="A33" s="71"/>
      <c r="B33" s="179" t="s">
        <v>69</v>
      </c>
      <c r="C33" s="73"/>
      <c r="D33" s="71" t="s">
        <v>70</v>
      </c>
      <c r="E33" s="80">
        <v>58</v>
      </c>
      <c r="F33" s="75">
        <f t="shared" si="0"/>
        <v>0</v>
      </c>
      <c r="G33" s="39">
        <v>0</v>
      </c>
      <c r="H33" s="80"/>
      <c r="I33" s="73"/>
      <c r="J33" s="84"/>
      <c r="K33" s="83"/>
    </row>
    <row r="34" spans="1:12" s="64" customFormat="1" ht="19.5" customHeight="1">
      <c r="A34" s="165" t="s">
        <v>71</v>
      </c>
      <c r="B34" s="179" t="s">
        <v>72</v>
      </c>
      <c r="C34" s="75">
        <f>SUM(C8:C33)</f>
        <v>11351.58</v>
      </c>
      <c r="D34" s="165" t="s">
        <v>73</v>
      </c>
      <c r="E34" s="80">
        <v>59</v>
      </c>
      <c r="F34" s="75">
        <f t="shared" si="0"/>
        <v>15049.99</v>
      </c>
      <c r="G34" s="39">
        <v>15049.99</v>
      </c>
      <c r="H34" s="80"/>
      <c r="I34" s="81"/>
      <c r="J34" s="83"/>
      <c r="K34" s="83"/>
      <c r="L34" s="84"/>
    </row>
    <row r="35" spans="1:11" s="64" customFormat="1" ht="19.5" customHeight="1">
      <c r="A35" s="72" t="s">
        <v>196</v>
      </c>
      <c r="B35" s="179" t="s">
        <v>75</v>
      </c>
      <c r="C35" s="39">
        <f>C36</f>
        <v>3698.77</v>
      </c>
      <c r="D35" s="72" t="s">
        <v>197</v>
      </c>
      <c r="E35" s="80">
        <v>60</v>
      </c>
      <c r="F35" s="75">
        <f t="shared" si="0"/>
        <v>0.36</v>
      </c>
      <c r="G35" s="39">
        <v>0.36</v>
      </c>
      <c r="H35" s="80"/>
      <c r="I35" s="85"/>
      <c r="J35" s="83"/>
      <c r="K35" s="83"/>
    </row>
    <row r="36" spans="1:11" s="64" customFormat="1" ht="19.5" customHeight="1">
      <c r="A36" s="72" t="s">
        <v>198</v>
      </c>
      <c r="B36" s="179" t="s">
        <v>78</v>
      </c>
      <c r="C36" s="39">
        <v>3698.77</v>
      </c>
      <c r="D36" s="71"/>
      <c r="E36" s="80">
        <v>61</v>
      </c>
      <c r="F36" s="80"/>
      <c r="G36" s="80"/>
      <c r="H36" s="80"/>
      <c r="I36" s="85"/>
      <c r="J36" s="84"/>
      <c r="K36" s="84"/>
    </row>
    <row r="37" spans="1:11" s="64" customFormat="1" ht="19.5" customHeight="1">
      <c r="A37" s="72" t="s">
        <v>199</v>
      </c>
      <c r="B37" s="179" t="s">
        <v>81</v>
      </c>
      <c r="C37" s="75"/>
      <c r="D37" s="71"/>
      <c r="E37" s="80">
        <v>62</v>
      </c>
      <c r="F37" s="80"/>
      <c r="G37" s="80"/>
      <c r="H37" s="80"/>
      <c r="I37" s="85"/>
      <c r="J37" s="84"/>
      <c r="K37" s="84"/>
    </row>
    <row r="38" spans="1:11" s="64" customFormat="1" ht="19.5" customHeight="1">
      <c r="A38" s="72" t="s">
        <v>200</v>
      </c>
      <c r="B38" s="179" t="s">
        <v>201</v>
      </c>
      <c r="C38" s="75"/>
      <c r="D38" s="71"/>
      <c r="E38" s="80">
        <v>63</v>
      </c>
      <c r="F38" s="80"/>
      <c r="G38" s="80"/>
      <c r="H38" s="80"/>
      <c r="I38" s="85"/>
      <c r="J38" s="83"/>
      <c r="K38" s="83"/>
    </row>
    <row r="39" spans="1:9" ht="19.5" customHeight="1">
      <c r="A39" s="166" t="s">
        <v>80</v>
      </c>
      <c r="B39" s="179" t="s">
        <v>202</v>
      </c>
      <c r="C39" s="75">
        <f>C34+C36</f>
        <v>15050.35</v>
      </c>
      <c r="D39" s="166" t="s">
        <v>80</v>
      </c>
      <c r="E39" s="80">
        <v>64</v>
      </c>
      <c r="F39" s="75">
        <f>SUM(F34:F35)</f>
        <v>15050.35</v>
      </c>
      <c r="G39" s="75">
        <f>SUM(G34:G35)</f>
        <v>15050.35</v>
      </c>
      <c r="H39" s="81"/>
      <c r="I39" s="81"/>
    </row>
    <row r="40" spans="1:9" ht="29.25" customHeight="1">
      <c r="A40" s="77" t="s">
        <v>203</v>
      </c>
      <c r="B40" s="77"/>
      <c r="C40" s="77"/>
      <c r="D40" s="77"/>
      <c r="E40" s="77"/>
      <c r="G40" s="77"/>
      <c r="H40" s="77"/>
      <c r="I40" s="77"/>
    </row>
  </sheetData>
  <sheetProtection/>
  <mergeCells count="3">
    <mergeCell ref="A2:I2"/>
    <mergeCell ref="A5:C5"/>
    <mergeCell ref="D5:I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48"/>
  <sheetViews>
    <sheetView workbookViewId="0" topLeftCell="A1">
      <selection activeCell="J24" sqref="J24"/>
    </sheetView>
  </sheetViews>
  <sheetFormatPr defaultColWidth="9.00390625" defaultRowHeight="14.25"/>
  <cols>
    <col min="1" max="1" width="5.00390625" style="5" customWidth="1"/>
    <col min="2" max="2" width="9.00390625" style="5" customWidth="1"/>
    <col min="3" max="3" width="19.375" style="5" customWidth="1"/>
    <col min="4" max="4" width="19.875" style="50" customWidth="1"/>
    <col min="5" max="5" width="18.125" style="5" customWidth="1"/>
    <col min="6" max="6" width="18.875" style="5" customWidth="1"/>
    <col min="7" max="16384" width="9.00390625" style="5" customWidth="1"/>
  </cols>
  <sheetData>
    <row r="1" spans="1:6" ht="36" customHeight="1">
      <c r="A1" s="6" t="s">
        <v>204</v>
      </c>
      <c r="B1" s="6"/>
      <c r="C1" s="6"/>
      <c r="D1" s="51"/>
      <c r="E1" s="6"/>
      <c r="F1" s="6"/>
    </row>
    <row r="2" spans="1:6" ht="10.5" customHeight="1">
      <c r="A2" s="7"/>
      <c r="B2" s="7"/>
      <c r="C2" s="7"/>
      <c r="D2" s="52"/>
      <c r="E2" s="2"/>
      <c r="F2" s="20" t="s">
        <v>205</v>
      </c>
    </row>
    <row r="3" spans="1:6" ht="18" customHeight="1">
      <c r="A3" s="8" t="s">
        <v>2</v>
      </c>
      <c r="B3" s="7"/>
      <c r="C3" s="7"/>
      <c r="D3" s="53"/>
      <c r="E3" s="9"/>
      <c r="F3" s="20" t="s">
        <v>3</v>
      </c>
    </row>
    <row r="4" spans="1:6" ht="33.75" customHeight="1">
      <c r="A4" s="10" t="s">
        <v>206</v>
      </c>
      <c r="B4" s="10"/>
      <c r="C4" s="10"/>
      <c r="D4" s="11" t="s">
        <v>207</v>
      </c>
      <c r="E4" s="11"/>
      <c r="F4" s="11"/>
    </row>
    <row r="5" spans="1:6" ht="19.5" customHeight="1">
      <c r="A5" s="10" t="s">
        <v>91</v>
      </c>
      <c r="B5" s="10"/>
      <c r="C5" s="10" t="s">
        <v>92</v>
      </c>
      <c r="D5" s="11" t="s">
        <v>208</v>
      </c>
      <c r="E5" s="11" t="s">
        <v>209</v>
      </c>
      <c r="F5" s="11" t="s">
        <v>169</v>
      </c>
    </row>
    <row r="6" spans="1:6" ht="19.5" customHeight="1">
      <c r="A6" s="10"/>
      <c r="B6" s="10"/>
      <c r="C6" s="10"/>
      <c r="D6" s="11"/>
      <c r="E6" s="11"/>
      <c r="F6" s="11"/>
    </row>
    <row r="7" spans="1:6" ht="19.5" customHeight="1">
      <c r="A7" s="10"/>
      <c r="B7" s="10"/>
      <c r="C7" s="10"/>
      <c r="D7" s="11"/>
      <c r="E7" s="11"/>
      <c r="F7" s="11"/>
    </row>
    <row r="8" spans="1:6" ht="19.5" customHeight="1">
      <c r="A8" s="10" t="s">
        <v>93</v>
      </c>
      <c r="B8" s="10"/>
      <c r="C8" s="10"/>
      <c r="D8" s="11">
        <v>1</v>
      </c>
      <c r="E8" s="10">
        <v>2</v>
      </c>
      <c r="F8" s="10">
        <v>3</v>
      </c>
    </row>
    <row r="9" spans="1:6" ht="19.5" customHeight="1">
      <c r="A9" s="10" t="s">
        <v>94</v>
      </c>
      <c r="B9" s="10"/>
      <c r="C9" s="10"/>
      <c r="D9" s="54">
        <f>E9+F9</f>
        <v>15049.99</v>
      </c>
      <c r="E9" s="39">
        <v>2674.44</v>
      </c>
      <c r="F9" s="39">
        <v>12375.55</v>
      </c>
    </row>
    <row r="10" spans="1:6" ht="19.5" customHeight="1">
      <c r="A10" s="55" t="s">
        <v>95</v>
      </c>
      <c r="B10" s="56"/>
      <c r="C10" s="56" t="s">
        <v>96</v>
      </c>
      <c r="D10" s="54">
        <f aca="true" t="shared" si="0" ref="D9:D14">E10+F10</f>
        <v>12.38</v>
      </c>
      <c r="E10" s="39">
        <v>12.38</v>
      </c>
      <c r="F10" s="39">
        <v>0</v>
      </c>
    </row>
    <row r="11" spans="1:6" ht="19.5" customHeight="1">
      <c r="A11" s="55" t="s">
        <v>97</v>
      </c>
      <c r="B11" s="56"/>
      <c r="C11" s="56" t="s">
        <v>98</v>
      </c>
      <c r="D11" s="54">
        <f t="shared" si="0"/>
        <v>3</v>
      </c>
      <c r="E11" s="39">
        <v>3</v>
      </c>
      <c r="F11" s="39">
        <v>0</v>
      </c>
    </row>
    <row r="12" spans="1:6" ht="19.5" customHeight="1">
      <c r="A12" s="55" t="s">
        <v>99</v>
      </c>
      <c r="B12" s="56"/>
      <c r="C12" s="56" t="s">
        <v>100</v>
      </c>
      <c r="D12" s="54">
        <f t="shared" si="0"/>
        <v>3</v>
      </c>
      <c r="E12" s="39">
        <v>3</v>
      </c>
      <c r="F12" s="39">
        <v>0</v>
      </c>
    </row>
    <row r="13" spans="1:6" ht="19.5" customHeight="1">
      <c r="A13" s="55" t="s">
        <v>101</v>
      </c>
      <c r="B13" s="56"/>
      <c r="C13" s="56" t="s">
        <v>102</v>
      </c>
      <c r="D13" s="54">
        <f t="shared" si="0"/>
        <v>6.38</v>
      </c>
      <c r="E13" s="39">
        <v>6.38</v>
      </c>
      <c r="F13" s="39">
        <v>0</v>
      </c>
    </row>
    <row r="14" spans="1:6" ht="19.5" customHeight="1">
      <c r="A14" s="55" t="s">
        <v>103</v>
      </c>
      <c r="B14" s="56"/>
      <c r="C14" s="56" t="s">
        <v>104</v>
      </c>
      <c r="D14" s="54">
        <f t="shared" si="0"/>
        <v>6.38</v>
      </c>
      <c r="E14" s="39">
        <v>6.38</v>
      </c>
      <c r="F14" s="39">
        <v>0</v>
      </c>
    </row>
    <row r="15" spans="1:6" ht="19.5" customHeight="1">
      <c r="A15" s="55" t="s">
        <v>105</v>
      </c>
      <c r="B15" s="56"/>
      <c r="C15" s="56" t="s">
        <v>106</v>
      </c>
      <c r="D15" s="54">
        <f aca="true" t="shared" si="1" ref="D15:D47">E15+F15</f>
        <v>3</v>
      </c>
      <c r="E15" s="39">
        <v>3</v>
      </c>
      <c r="F15" s="39">
        <v>0</v>
      </c>
    </row>
    <row r="16" spans="1:6" ht="19.5" customHeight="1">
      <c r="A16" s="55" t="s">
        <v>107</v>
      </c>
      <c r="B16" s="56"/>
      <c r="C16" s="56" t="s">
        <v>108</v>
      </c>
      <c r="D16" s="54">
        <f t="shared" si="1"/>
        <v>3</v>
      </c>
      <c r="E16" s="39">
        <v>3</v>
      </c>
      <c r="F16" s="39">
        <v>0</v>
      </c>
    </row>
    <row r="17" spans="1:6" ht="19.5" customHeight="1">
      <c r="A17" s="55" t="s">
        <v>109</v>
      </c>
      <c r="B17" s="56"/>
      <c r="C17" s="56" t="s">
        <v>110</v>
      </c>
      <c r="D17" s="54">
        <f t="shared" si="1"/>
        <v>747.8499999999999</v>
      </c>
      <c r="E17" s="39">
        <v>158.04</v>
      </c>
      <c r="F17" s="39">
        <v>589.81</v>
      </c>
    </row>
    <row r="18" spans="1:6" ht="19.5" customHeight="1">
      <c r="A18" s="55" t="s">
        <v>173</v>
      </c>
      <c r="B18" s="56"/>
      <c r="C18" s="56" t="s">
        <v>174</v>
      </c>
      <c r="D18" s="54">
        <f t="shared" si="1"/>
        <v>410</v>
      </c>
      <c r="E18" s="39">
        <v>0</v>
      </c>
      <c r="F18" s="39">
        <v>410</v>
      </c>
    </row>
    <row r="19" spans="1:6" ht="19.5" customHeight="1">
      <c r="A19" s="55" t="s">
        <v>175</v>
      </c>
      <c r="B19" s="56"/>
      <c r="C19" s="56" t="s">
        <v>176</v>
      </c>
      <c r="D19" s="54">
        <f t="shared" si="1"/>
        <v>410</v>
      </c>
      <c r="E19" s="39">
        <v>0</v>
      </c>
      <c r="F19" s="39">
        <v>410</v>
      </c>
    </row>
    <row r="20" spans="1:6" ht="19.5" customHeight="1">
      <c r="A20" s="55" t="s">
        <v>111</v>
      </c>
      <c r="B20" s="56"/>
      <c r="C20" s="56" t="s">
        <v>112</v>
      </c>
      <c r="D20" s="54">
        <f t="shared" si="1"/>
        <v>222.76</v>
      </c>
      <c r="E20" s="39">
        <v>56.2</v>
      </c>
      <c r="F20" s="39">
        <v>166.56</v>
      </c>
    </row>
    <row r="21" spans="1:6" ht="19.5" customHeight="1">
      <c r="A21" s="55" t="s">
        <v>113</v>
      </c>
      <c r="B21" s="56"/>
      <c r="C21" s="56" t="s">
        <v>114</v>
      </c>
      <c r="D21" s="54">
        <f t="shared" si="1"/>
        <v>222.76</v>
      </c>
      <c r="E21" s="39">
        <v>56.2</v>
      </c>
      <c r="F21" s="39">
        <v>166.56</v>
      </c>
    </row>
    <row r="22" spans="1:6" ht="19.5" customHeight="1">
      <c r="A22" s="55" t="s">
        <v>115</v>
      </c>
      <c r="B22" s="56"/>
      <c r="C22" s="56" t="s">
        <v>116</v>
      </c>
      <c r="D22" s="54">
        <f t="shared" si="1"/>
        <v>115.09</v>
      </c>
      <c r="E22" s="39">
        <v>101.84</v>
      </c>
      <c r="F22" s="39">
        <v>13.25</v>
      </c>
    </row>
    <row r="23" spans="1:6" ht="19.5" customHeight="1">
      <c r="A23" s="55" t="s">
        <v>117</v>
      </c>
      <c r="B23" s="56"/>
      <c r="C23" s="56" t="s">
        <v>118</v>
      </c>
      <c r="D23" s="54">
        <f t="shared" si="1"/>
        <v>115.09</v>
      </c>
      <c r="E23" s="39">
        <v>101.84</v>
      </c>
      <c r="F23" s="39">
        <v>13.25</v>
      </c>
    </row>
    <row r="24" spans="1:6" ht="19.5" customHeight="1">
      <c r="A24" s="55" t="s">
        <v>119</v>
      </c>
      <c r="B24" s="56"/>
      <c r="C24" s="56" t="s">
        <v>120</v>
      </c>
      <c r="D24" s="54">
        <f t="shared" si="1"/>
        <v>12201.85</v>
      </c>
      <c r="E24" s="39">
        <v>2504.01</v>
      </c>
      <c r="F24" s="39">
        <v>9697.84</v>
      </c>
    </row>
    <row r="25" spans="1:6" ht="19.5" customHeight="1">
      <c r="A25" s="55" t="s">
        <v>121</v>
      </c>
      <c r="B25" s="56"/>
      <c r="C25" s="56" t="s">
        <v>122</v>
      </c>
      <c r="D25" s="54">
        <f t="shared" si="1"/>
        <v>8905.75</v>
      </c>
      <c r="E25" s="39">
        <v>2323.96</v>
      </c>
      <c r="F25" s="39">
        <v>6581.79</v>
      </c>
    </row>
    <row r="26" spans="1:6" ht="19.5" customHeight="1">
      <c r="A26" s="55" t="s">
        <v>123</v>
      </c>
      <c r="B26" s="56"/>
      <c r="C26" s="56" t="s">
        <v>118</v>
      </c>
      <c r="D26" s="54">
        <f t="shared" si="1"/>
        <v>1577.96</v>
      </c>
      <c r="E26" s="39">
        <v>1441.44</v>
      </c>
      <c r="F26" s="39">
        <v>136.52</v>
      </c>
    </row>
    <row r="27" spans="1:6" ht="19.5" customHeight="1">
      <c r="A27" s="55" t="s">
        <v>124</v>
      </c>
      <c r="B27" s="56"/>
      <c r="C27" s="56" t="s">
        <v>125</v>
      </c>
      <c r="D27" s="54">
        <f t="shared" si="1"/>
        <v>408.65999999999997</v>
      </c>
      <c r="E27" s="39">
        <v>186.93</v>
      </c>
      <c r="F27" s="39">
        <v>221.73</v>
      </c>
    </row>
    <row r="28" spans="1:6" ht="19.5" customHeight="1">
      <c r="A28" s="55" t="s">
        <v>126</v>
      </c>
      <c r="B28" s="56"/>
      <c r="C28" s="56" t="s">
        <v>127</v>
      </c>
      <c r="D28" s="54">
        <f t="shared" si="1"/>
        <v>263.26</v>
      </c>
      <c r="E28" s="39">
        <v>0</v>
      </c>
      <c r="F28" s="39">
        <v>263.26</v>
      </c>
    </row>
    <row r="29" spans="1:6" ht="19.5" customHeight="1">
      <c r="A29" s="55" t="s">
        <v>128</v>
      </c>
      <c r="B29" s="56"/>
      <c r="C29" s="56" t="s">
        <v>129</v>
      </c>
      <c r="D29" s="54">
        <f t="shared" si="1"/>
        <v>265.13</v>
      </c>
      <c r="E29" s="39">
        <v>127.64</v>
      </c>
      <c r="F29" s="39">
        <v>137.49</v>
      </c>
    </row>
    <row r="30" spans="1:6" ht="19.5" customHeight="1">
      <c r="A30" s="55" t="s">
        <v>130</v>
      </c>
      <c r="B30" s="56"/>
      <c r="C30" s="56" t="s">
        <v>131</v>
      </c>
      <c r="D30" s="54">
        <f t="shared" si="1"/>
        <v>46.51</v>
      </c>
      <c r="E30" s="39">
        <v>0</v>
      </c>
      <c r="F30" s="39">
        <v>46.51</v>
      </c>
    </row>
    <row r="31" spans="1:6" ht="19.5" customHeight="1">
      <c r="A31" s="55" t="s">
        <v>132</v>
      </c>
      <c r="B31" s="56"/>
      <c r="C31" s="56" t="s">
        <v>133</v>
      </c>
      <c r="D31" s="54">
        <f t="shared" si="1"/>
        <v>226.82</v>
      </c>
      <c r="E31" s="39">
        <v>226.82</v>
      </c>
      <c r="F31" s="39">
        <v>0</v>
      </c>
    </row>
    <row r="32" spans="1:6" ht="19.5" customHeight="1">
      <c r="A32" s="55" t="s">
        <v>134</v>
      </c>
      <c r="B32" s="56"/>
      <c r="C32" s="56" t="s">
        <v>135</v>
      </c>
      <c r="D32" s="54">
        <f t="shared" si="1"/>
        <v>160.55</v>
      </c>
      <c r="E32" s="39">
        <v>0</v>
      </c>
      <c r="F32" s="39">
        <v>160.55</v>
      </c>
    </row>
    <row r="33" spans="1:6" ht="19.5" customHeight="1">
      <c r="A33" s="55" t="s">
        <v>136</v>
      </c>
      <c r="B33" s="56"/>
      <c r="C33" s="56" t="s">
        <v>137</v>
      </c>
      <c r="D33" s="54">
        <f t="shared" si="1"/>
        <v>877.14</v>
      </c>
      <c r="E33" s="39">
        <v>0</v>
      </c>
      <c r="F33" s="39">
        <v>877.14</v>
      </c>
    </row>
    <row r="34" spans="1:6" ht="19.5" customHeight="1">
      <c r="A34" s="55" t="s">
        <v>138</v>
      </c>
      <c r="B34" s="56"/>
      <c r="C34" s="56" t="s">
        <v>139</v>
      </c>
      <c r="D34" s="54">
        <f t="shared" si="1"/>
        <v>1903.09</v>
      </c>
      <c r="E34" s="39">
        <v>43.03</v>
      </c>
      <c r="F34" s="39">
        <v>1860.06</v>
      </c>
    </row>
    <row r="35" spans="1:6" ht="19.5" customHeight="1">
      <c r="A35" s="55" t="s">
        <v>140</v>
      </c>
      <c r="B35" s="56"/>
      <c r="C35" s="56" t="s">
        <v>141</v>
      </c>
      <c r="D35" s="54">
        <f t="shared" si="1"/>
        <v>245</v>
      </c>
      <c r="E35" s="39">
        <v>0</v>
      </c>
      <c r="F35" s="39">
        <v>245</v>
      </c>
    </row>
    <row r="36" spans="1:6" ht="19.5" customHeight="1">
      <c r="A36" s="55" t="s">
        <v>142</v>
      </c>
      <c r="B36" s="56"/>
      <c r="C36" s="56" t="s">
        <v>143</v>
      </c>
      <c r="D36" s="54">
        <f t="shared" si="1"/>
        <v>1567.0800000000002</v>
      </c>
      <c r="E36" s="39">
        <v>66.92</v>
      </c>
      <c r="F36" s="39">
        <v>1500.16</v>
      </c>
    </row>
    <row r="37" spans="1:6" ht="19.5" customHeight="1">
      <c r="A37" s="55" t="s">
        <v>144</v>
      </c>
      <c r="B37" s="56"/>
      <c r="C37" s="56" t="s">
        <v>145</v>
      </c>
      <c r="D37" s="54">
        <f t="shared" si="1"/>
        <v>98.85</v>
      </c>
      <c r="E37" s="39">
        <v>0</v>
      </c>
      <c r="F37" s="39">
        <v>98.85</v>
      </c>
    </row>
    <row r="38" spans="1:6" ht="19.5" customHeight="1">
      <c r="A38" s="55" t="s">
        <v>146</v>
      </c>
      <c r="B38" s="56"/>
      <c r="C38" s="56" t="s">
        <v>147</v>
      </c>
      <c r="D38" s="54">
        <f t="shared" si="1"/>
        <v>1265.7</v>
      </c>
      <c r="E38" s="39">
        <v>231.17</v>
      </c>
      <c r="F38" s="39">
        <v>1034.53</v>
      </c>
    </row>
    <row r="39" spans="1:6" ht="19.5" customHeight="1">
      <c r="A39" s="55" t="s">
        <v>148</v>
      </c>
      <c r="B39" s="56"/>
      <c r="C39" s="56" t="s">
        <v>149</v>
      </c>
      <c r="D39" s="54">
        <f t="shared" si="1"/>
        <v>2247.02</v>
      </c>
      <c r="E39" s="39">
        <v>0</v>
      </c>
      <c r="F39" s="39">
        <v>2247.02</v>
      </c>
    </row>
    <row r="40" spans="1:6" ht="19.5" customHeight="1">
      <c r="A40" s="55" t="s">
        <v>150</v>
      </c>
      <c r="B40" s="56"/>
      <c r="C40" s="56" t="s">
        <v>151</v>
      </c>
      <c r="D40" s="54">
        <f t="shared" si="1"/>
        <v>446.5</v>
      </c>
      <c r="E40" s="39">
        <v>0</v>
      </c>
      <c r="F40" s="39">
        <v>446.5</v>
      </c>
    </row>
    <row r="41" spans="1:6" ht="19.5" customHeight="1">
      <c r="A41" s="55" t="s">
        <v>152</v>
      </c>
      <c r="B41" s="56"/>
      <c r="C41" s="56" t="s">
        <v>153</v>
      </c>
      <c r="D41" s="54">
        <f t="shared" si="1"/>
        <v>110</v>
      </c>
      <c r="E41" s="39">
        <v>0</v>
      </c>
      <c r="F41" s="39">
        <v>110</v>
      </c>
    </row>
    <row r="42" spans="1:6" ht="19.5" customHeight="1">
      <c r="A42" s="55" t="s">
        <v>154</v>
      </c>
      <c r="B42" s="56"/>
      <c r="C42" s="56" t="s">
        <v>155</v>
      </c>
      <c r="D42" s="54">
        <f t="shared" si="1"/>
        <v>1690.52</v>
      </c>
      <c r="E42" s="39">
        <v>0</v>
      </c>
      <c r="F42" s="39">
        <v>1690.52</v>
      </c>
    </row>
    <row r="43" spans="1:6" ht="19.5" customHeight="1">
      <c r="A43" s="55" t="s">
        <v>156</v>
      </c>
      <c r="B43" s="56"/>
      <c r="C43" s="56" t="s">
        <v>157</v>
      </c>
      <c r="D43" s="54">
        <f t="shared" si="1"/>
        <v>1049.09</v>
      </c>
      <c r="E43" s="39">
        <v>180.05</v>
      </c>
      <c r="F43" s="39">
        <v>869.04</v>
      </c>
    </row>
    <row r="44" spans="1:6" ht="19.5" customHeight="1">
      <c r="A44" s="57" t="s">
        <v>158</v>
      </c>
      <c r="B44" s="58"/>
      <c r="C44" s="58" t="s">
        <v>159</v>
      </c>
      <c r="D44" s="59">
        <f t="shared" si="1"/>
        <v>1049.09</v>
      </c>
      <c r="E44" s="39">
        <v>180.05</v>
      </c>
      <c r="F44" s="39">
        <v>869.04</v>
      </c>
    </row>
    <row r="45" spans="1:6" ht="19.5" customHeight="1">
      <c r="A45" s="60" t="s">
        <v>160</v>
      </c>
      <c r="B45" s="60"/>
      <c r="C45" s="60" t="s">
        <v>161</v>
      </c>
      <c r="D45" s="54">
        <f t="shared" si="1"/>
        <v>2087.9</v>
      </c>
      <c r="E45" s="39">
        <v>0</v>
      </c>
      <c r="F45" s="39">
        <v>2087.9</v>
      </c>
    </row>
    <row r="46" spans="1:6" ht="19.5" customHeight="1">
      <c r="A46" s="60" t="s">
        <v>162</v>
      </c>
      <c r="B46" s="60"/>
      <c r="C46" s="60" t="s">
        <v>161</v>
      </c>
      <c r="D46" s="54">
        <f t="shared" si="1"/>
        <v>2087.9</v>
      </c>
      <c r="E46" s="39">
        <v>0</v>
      </c>
      <c r="F46" s="39">
        <v>2087.9</v>
      </c>
    </row>
    <row r="47" spans="1:6" ht="19.5" customHeight="1">
      <c r="A47" s="60" t="s">
        <v>163</v>
      </c>
      <c r="B47" s="60"/>
      <c r="C47" s="60" t="s">
        <v>164</v>
      </c>
      <c r="D47" s="54">
        <f t="shared" si="1"/>
        <v>2087.9</v>
      </c>
      <c r="E47" s="62">
        <v>0</v>
      </c>
      <c r="F47" s="62">
        <v>2087.9</v>
      </c>
    </row>
    <row r="48" spans="1:6" ht="46.5" customHeight="1">
      <c r="A48" s="16" t="s">
        <v>210</v>
      </c>
      <c r="B48" s="17"/>
      <c r="C48" s="17"/>
      <c r="D48" s="61"/>
      <c r="E48" s="17"/>
      <c r="F48" s="17"/>
    </row>
  </sheetData>
  <sheetProtection/>
  <mergeCells count="49">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F48"/>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N37"/>
  <sheetViews>
    <sheetView showZeros="0" workbookViewId="0" topLeftCell="A4">
      <selection activeCell="D33" sqref="D33:H33"/>
    </sheetView>
  </sheetViews>
  <sheetFormatPr defaultColWidth="9.00390625" defaultRowHeight="14.25"/>
  <cols>
    <col min="1" max="1" width="8.00390625" style="31" bestFit="1" customWidth="1"/>
    <col min="2" max="2" width="26.875" style="31" customWidth="1"/>
    <col min="3" max="3" width="8.625" style="31" customWidth="1"/>
    <col min="4" max="4" width="8.00390625" style="31" customWidth="1"/>
    <col min="5" max="5" width="19.00390625" style="31" bestFit="1" customWidth="1"/>
    <col min="6" max="6" width="8.625" style="31" customWidth="1"/>
    <col min="7" max="7" width="8.00390625" style="31" customWidth="1"/>
    <col min="8" max="8" width="32.875" style="31" customWidth="1"/>
    <col min="9" max="9" width="8.625" style="31" customWidth="1"/>
    <col min="10" max="10" width="8.50390625" style="31" customWidth="1"/>
    <col min="11" max="16384" width="9.00390625" style="31" customWidth="1"/>
  </cols>
  <sheetData>
    <row r="1" spans="1:9" ht="24">
      <c r="A1" s="32" t="s">
        <v>211</v>
      </c>
      <c r="B1" s="33"/>
      <c r="C1" s="33"/>
      <c r="D1" s="33"/>
      <c r="E1" s="33"/>
      <c r="F1" s="33"/>
      <c r="G1" s="33"/>
      <c r="H1" s="33"/>
      <c r="I1" s="33"/>
    </row>
    <row r="2" spans="1:9" s="28" customFormat="1" ht="20.25" customHeight="1">
      <c r="A2" s="7"/>
      <c r="B2" s="7"/>
      <c r="C2" s="7"/>
      <c r="D2" s="2"/>
      <c r="E2" s="2"/>
      <c r="F2" s="2"/>
      <c r="G2" s="2"/>
      <c r="H2" s="2"/>
      <c r="I2" s="46" t="s">
        <v>212</v>
      </c>
    </row>
    <row r="3" spans="1:9" s="29" customFormat="1" ht="15" customHeight="1">
      <c r="A3" s="8" t="s">
        <v>2</v>
      </c>
      <c r="B3" s="34"/>
      <c r="C3" s="34"/>
      <c r="D3" s="34"/>
      <c r="E3" s="34"/>
      <c r="F3" s="34"/>
      <c r="G3" s="34"/>
      <c r="H3" s="34"/>
      <c r="I3" s="47" t="s">
        <v>3</v>
      </c>
    </row>
    <row r="4" spans="1:9" s="30" customFormat="1" ht="30.75" customHeight="1">
      <c r="A4" s="35" t="s">
        <v>213</v>
      </c>
      <c r="B4" s="35" t="s">
        <v>92</v>
      </c>
      <c r="C4" s="35" t="s">
        <v>8</v>
      </c>
      <c r="D4" s="35" t="s">
        <v>213</v>
      </c>
      <c r="E4" s="35" t="s">
        <v>92</v>
      </c>
      <c r="F4" s="35" t="s">
        <v>8</v>
      </c>
      <c r="G4" s="35" t="s">
        <v>213</v>
      </c>
      <c r="H4" s="35" t="s">
        <v>92</v>
      </c>
      <c r="I4" s="35" t="s">
        <v>8</v>
      </c>
    </row>
    <row r="5" spans="1:9" s="30" customFormat="1" ht="12" customHeight="1">
      <c r="A5" s="36">
        <v>301</v>
      </c>
      <c r="B5" s="37" t="s">
        <v>214</v>
      </c>
      <c r="C5" s="38">
        <f>SUM(C6:C18)</f>
        <v>1955.4</v>
      </c>
      <c r="D5" s="36">
        <v>302</v>
      </c>
      <c r="E5" s="37" t="s">
        <v>215</v>
      </c>
      <c r="F5" s="44">
        <f>SUM(F6:F32)</f>
        <v>512.8100000000001</v>
      </c>
      <c r="G5" s="36">
        <v>307</v>
      </c>
      <c r="H5" s="37" t="s">
        <v>216</v>
      </c>
      <c r="I5" s="38"/>
    </row>
    <row r="6" spans="1:9" s="30" customFormat="1" ht="12" customHeight="1">
      <c r="A6" s="36">
        <v>30101</v>
      </c>
      <c r="B6" s="37" t="s">
        <v>217</v>
      </c>
      <c r="C6" s="39">
        <v>813.09</v>
      </c>
      <c r="D6" s="36">
        <v>30201</v>
      </c>
      <c r="E6" s="37" t="s">
        <v>218</v>
      </c>
      <c r="F6" s="44">
        <v>24.1</v>
      </c>
      <c r="G6" s="36">
        <v>30701</v>
      </c>
      <c r="H6" s="37" t="s">
        <v>219</v>
      </c>
      <c r="I6" s="38"/>
    </row>
    <row r="7" spans="1:9" s="30" customFormat="1" ht="12" customHeight="1">
      <c r="A7" s="36">
        <v>30102</v>
      </c>
      <c r="B7" s="37" t="s">
        <v>220</v>
      </c>
      <c r="C7" s="39">
        <v>377.19</v>
      </c>
      <c r="D7" s="36">
        <v>30202</v>
      </c>
      <c r="E7" s="37" t="s">
        <v>221</v>
      </c>
      <c r="F7" s="44">
        <v>30.23</v>
      </c>
      <c r="G7" s="36">
        <v>30702</v>
      </c>
      <c r="H7" s="37" t="s">
        <v>222</v>
      </c>
      <c r="I7" s="38"/>
    </row>
    <row r="8" spans="1:9" s="30" customFormat="1" ht="12" customHeight="1">
      <c r="A8" s="36">
        <v>30103</v>
      </c>
      <c r="B8" s="37" t="s">
        <v>223</v>
      </c>
      <c r="C8" s="38">
        <v>38.45</v>
      </c>
      <c r="D8" s="36">
        <v>30203</v>
      </c>
      <c r="E8" s="37" t="s">
        <v>224</v>
      </c>
      <c r="F8" s="44">
        <v>2</v>
      </c>
      <c r="G8" s="36">
        <v>310</v>
      </c>
      <c r="H8" s="37" t="s">
        <v>225</v>
      </c>
      <c r="I8" s="38">
        <f>SUM(I9:I24)</f>
        <v>17.29</v>
      </c>
    </row>
    <row r="9" spans="1:9" s="30" customFormat="1" ht="12" customHeight="1">
      <c r="A9" s="36">
        <v>30106</v>
      </c>
      <c r="B9" s="37" t="s">
        <v>226</v>
      </c>
      <c r="C9" s="38">
        <v>3.84</v>
      </c>
      <c r="D9" s="36">
        <v>30204</v>
      </c>
      <c r="E9" s="37" t="s">
        <v>227</v>
      </c>
      <c r="F9" s="44">
        <v>0.08</v>
      </c>
      <c r="G9" s="36">
        <v>31001</v>
      </c>
      <c r="H9" s="37" t="s">
        <v>228</v>
      </c>
      <c r="I9" s="38"/>
    </row>
    <row r="10" spans="1:9" s="30" customFormat="1" ht="12" customHeight="1">
      <c r="A10" s="36">
        <v>30107</v>
      </c>
      <c r="B10" s="37" t="s">
        <v>229</v>
      </c>
      <c r="C10" s="38">
        <v>199.56</v>
      </c>
      <c r="D10" s="36">
        <v>30205</v>
      </c>
      <c r="E10" s="37" t="s">
        <v>230</v>
      </c>
      <c r="F10" s="44">
        <v>10.66</v>
      </c>
      <c r="G10" s="36">
        <v>31002</v>
      </c>
      <c r="H10" s="37" t="s">
        <v>231</v>
      </c>
      <c r="I10" s="38">
        <v>17.29</v>
      </c>
    </row>
    <row r="11" spans="1:9" s="30" customFormat="1" ht="12" customHeight="1">
      <c r="A11" s="36">
        <v>30108</v>
      </c>
      <c r="B11" s="37" t="s">
        <v>232</v>
      </c>
      <c r="C11" s="38">
        <v>194.26</v>
      </c>
      <c r="D11" s="36">
        <v>30206</v>
      </c>
      <c r="E11" s="37" t="s">
        <v>233</v>
      </c>
      <c r="F11" s="44">
        <v>10.08</v>
      </c>
      <c r="G11" s="36">
        <v>31003</v>
      </c>
      <c r="H11" s="37" t="s">
        <v>234</v>
      </c>
      <c r="I11" s="38"/>
    </row>
    <row r="12" spans="1:9" s="30" customFormat="1" ht="12" customHeight="1">
      <c r="A12" s="36">
        <v>30109</v>
      </c>
      <c r="B12" s="37" t="s">
        <v>235</v>
      </c>
      <c r="C12" s="38">
        <v>19.29</v>
      </c>
      <c r="D12" s="36">
        <v>30207</v>
      </c>
      <c r="E12" s="37" t="s">
        <v>236</v>
      </c>
      <c r="F12" s="44">
        <v>24.1</v>
      </c>
      <c r="G12" s="36">
        <v>31005</v>
      </c>
      <c r="H12" s="37" t="s">
        <v>237</v>
      </c>
      <c r="I12" s="38"/>
    </row>
    <row r="13" spans="1:9" s="30" customFormat="1" ht="12" customHeight="1">
      <c r="A13" s="36">
        <v>30110</v>
      </c>
      <c r="B13" s="37" t="s">
        <v>238</v>
      </c>
      <c r="C13" s="38">
        <v>82.72</v>
      </c>
      <c r="D13" s="36">
        <v>30208</v>
      </c>
      <c r="E13" s="37" t="s">
        <v>239</v>
      </c>
      <c r="F13" s="44"/>
      <c r="G13" s="36">
        <v>31006</v>
      </c>
      <c r="H13" s="37" t="s">
        <v>240</v>
      </c>
      <c r="I13" s="38"/>
    </row>
    <row r="14" spans="1:9" s="30" customFormat="1" ht="12" customHeight="1">
      <c r="A14" s="36">
        <v>30111</v>
      </c>
      <c r="B14" s="37" t="s">
        <v>241</v>
      </c>
      <c r="C14" s="38">
        <v>11.63</v>
      </c>
      <c r="D14" s="36">
        <v>30209</v>
      </c>
      <c r="E14" s="37" t="s">
        <v>242</v>
      </c>
      <c r="F14" s="44">
        <v>24.6</v>
      </c>
      <c r="G14" s="36">
        <v>31007</v>
      </c>
      <c r="H14" s="37" t="s">
        <v>243</v>
      </c>
      <c r="I14" s="38"/>
    </row>
    <row r="15" spans="1:9" s="30" customFormat="1" ht="12" customHeight="1">
      <c r="A15" s="36">
        <v>30112</v>
      </c>
      <c r="B15" s="37" t="s">
        <v>244</v>
      </c>
      <c r="C15" s="38">
        <v>12.67</v>
      </c>
      <c r="D15" s="36">
        <v>30211</v>
      </c>
      <c r="E15" s="37" t="s">
        <v>245</v>
      </c>
      <c r="F15" s="44">
        <v>22.23</v>
      </c>
      <c r="G15" s="36">
        <v>31008</v>
      </c>
      <c r="H15" s="37" t="s">
        <v>246</v>
      </c>
      <c r="I15" s="38"/>
    </row>
    <row r="16" spans="1:9" s="30" customFormat="1" ht="12" customHeight="1">
      <c r="A16" s="36">
        <v>30113</v>
      </c>
      <c r="B16" s="37" t="s">
        <v>247</v>
      </c>
      <c r="C16" s="38">
        <v>135.53</v>
      </c>
      <c r="D16" s="36">
        <v>30212</v>
      </c>
      <c r="E16" s="37" t="s">
        <v>248</v>
      </c>
      <c r="F16" s="44"/>
      <c r="G16" s="36">
        <v>31009</v>
      </c>
      <c r="H16" s="37" t="s">
        <v>249</v>
      </c>
      <c r="I16" s="38"/>
    </row>
    <row r="17" spans="1:9" s="30" customFormat="1" ht="12" customHeight="1">
      <c r="A17" s="36">
        <v>30114</v>
      </c>
      <c r="B17" s="37" t="s">
        <v>250</v>
      </c>
      <c r="C17" s="38">
        <v>16.19</v>
      </c>
      <c r="D17" s="36">
        <v>30213</v>
      </c>
      <c r="E17" s="37" t="s">
        <v>251</v>
      </c>
      <c r="F17" s="44">
        <v>37.42</v>
      </c>
      <c r="G17" s="36">
        <v>31010</v>
      </c>
      <c r="H17" s="37" t="s">
        <v>252</v>
      </c>
      <c r="I17" s="38"/>
    </row>
    <row r="18" spans="1:9" s="30" customFormat="1" ht="12" customHeight="1">
      <c r="A18" s="36">
        <v>30199</v>
      </c>
      <c r="B18" s="37" t="s">
        <v>253</v>
      </c>
      <c r="C18" s="38">
        <v>50.98</v>
      </c>
      <c r="D18" s="36">
        <v>30214</v>
      </c>
      <c r="E18" s="37" t="s">
        <v>254</v>
      </c>
      <c r="F18" s="44">
        <v>0.58</v>
      </c>
      <c r="G18" s="36">
        <v>31011</v>
      </c>
      <c r="H18" s="37" t="s">
        <v>255</v>
      </c>
      <c r="I18" s="38"/>
    </row>
    <row r="19" spans="1:9" s="30" customFormat="1" ht="12" customHeight="1">
      <c r="A19" s="36">
        <v>303</v>
      </c>
      <c r="B19" s="37" t="s">
        <v>256</v>
      </c>
      <c r="C19" s="38">
        <f>SUM(C20:C31)</f>
        <v>188.94</v>
      </c>
      <c r="D19" s="36">
        <v>30215</v>
      </c>
      <c r="E19" s="37" t="s">
        <v>257</v>
      </c>
      <c r="F19" s="44">
        <v>4.23</v>
      </c>
      <c r="G19" s="36">
        <v>31012</v>
      </c>
      <c r="H19" s="37" t="s">
        <v>258</v>
      </c>
      <c r="I19" s="38"/>
    </row>
    <row r="20" spans="1:9" s="30" customFormat="1" ht="12" customHeight="1">
      <c r="A20" s="36">
        <v>30301</v>
      </c>
      <c r="B20" s="37" t="s">
        <v>259</v>
      </c>
      <c r="C20" s="38"/>
      <c r="D20" s="36">
        <v>30216</v>
      </c>
      <c r="E20" s="37" t="s">
        <v>260</v>
      </c>
      <c r="F20" s="44">
        <v>26.27</v>
      </c>
      <c r="G20" s="36">
        <v>31013</v>
      </c>
      <c r="H20" s="37" t="s">
        <v>261</v>
      </c>
      <c r="I20" s="38"/>
    </row>
    <row r="21" spans="1:9" s="30" customFormat="1" ht="12" customHeight="1">
      <c r="A21" s="36">
        <v>30302</v>
      </c>
      <c r="B21" s="37" t="s">
        <v>262</v>
      </c>
      <c r="C21" s="38">
        <v>129.69</v>
      </c>
      <c r="D21" s="36">
        <v>30217</v>
      </c>
      <c r="E21" s="37" t="s">
        <v>263</v>
      </c>
      <c r="F21" s="44">
        <f>24.74+10.21</f>
        <v>34.95</v>
      </c>
      <c r="G21" s="36">
        <v>31019</v>
      </c>
      <c r="H21" s="37" t="s">
        <v>264</v>
      </c>
      <c r="I21" s="38"/>
    </row>
    <row r="22" spans="1:9" s="30" customFormat="1" ht="12" customHeight="1">
      <c r="A22" s="36">
        <v>30303</v>
      </c>
      <c r="B22" s="37" t="s">
        <v>265</v>
      </c>
      <c r="C22" s="38"/>
      <c r="D22" s="36">
        <v>30218</v>
      </c>
      <c r="E22" s="37" t="s">
        <v>266</v>
      </c>
      <c r="F22" s="44">
        <v>12.17</v>
      </c>
      <c r="G22" s="36">
        <v>31021</v>
      </c>
      <c r="H22" s="37" t="s">
        <v>267</v>
      </c>
      <c r="I22" s="38"/>
    </row>
    <row r="23" spans="1:9" s="30" customFormat="1" ht="12" customHeight="1">
      <c r="A23" s="36">
        <v>30304</v>
      </c>
      <c r="B23" s="37" t="s">
        <v>268</v>
      </c>
      <c r="C23" s="38">
        <v>10.72</v>
      </c>
      <c r="D23" s="36">
        <v>30224</v>
      </c>
      <c r="E23" s="37" t="s">
        <v>269</v>
      </c>
      <c r="F23" s="44"/>
      <c r="G23" s="36">
        <v>31022</v>
      </c>
      <c r="H23" s="37" t="s">
        <v>270</v>
      </c>
      <c r="I23" s="38"/>
    </row>
    <row r="24" spans="1:9" s="30" customFormat="1" ht="12" customHeight="1">
      <c r="A24" s="36">
        <v>30305</v>
      </c>
      <c r="B24" s="37" t="s">
        <v>271</v>
      </c>
      <c r="C24" s="38">
        <v>16.59</v>
      </c>
      <c r="D24" s="36">
        <v>30225</v>
      </c>
      <c r="E24" s="37" t="s">
        <v>272</v>
      </c>
      <c r="F24" s="44"/>
      <c r="G24" s="36">
        <v>31099</v>
      </c>
      <c r="H24" s="37" t="s">
        <v>273</v>
      </c>
      <c r="I24" s="38"/>
    </row>
    <row r="25" spans="1:9" s="30" customFormat="1" ht="12" customHeight="1">
      <c r="A25" s="36">
        <v>30306</v>
      </c>
      <c r="B25" s="37" t="s">
        <v>274</v>
      </c>
      <c r="C25" s="38"/>
      <c r="D25" s="36">
        <v>30226</v>
      </c>
      <c r="E25" s="37" t="s">
        <v>275</v>
      </c>
      <c r="F25" s="44">
        <v>2.22</v>
      </c>
      <c r="G25" s="36">
        <v>399</v>
      </c>
      <c r="H25" s="37" t="s">
        <v>161</v>
      </c>
      <c r="I25" s="38"/>
    </row>
    <row r="26" spans="1:9" s="30" customFormat="1" ht="12" customHeight="1">
      <c r="A26" s="36">
        <v>30307</v>
      </c>
      <c r="B26" s="37" t="s">
        <v>276</v>
      </c>
      <c r="C26" s="38">
        <v>2.88</v>
      </c>
      <c r="D26" s="36">
        <v>30227</v>
      </c>
      <c r="E26" s="37" t="s">
        <v>277</v>
      </c>
      <c r="F26" s="44">
        <v>27.96</v>
      </c>
      <c r="G26" s="36">
        <v>39906</v>
      </c>
      <c r="H26" s="37" t="s">
        <v>278</v>
      </c>
      <c r="I26" s="38"/>
    </row>
    <row r="27" spans="1:9" s="30" customFormat="1" ht="12" customHeight="1">
      <c r="A27" s="36">
        <v>30308</v>
      </c>
      <c r="B27" s="37" t="s">
        <v>279</v>
      </c>
      <c r="C27" s="38"/>
      <c r="D27" s="36">
        <v>30228</v>
      </c>
      <c r="E27" s="37" t="s">
        <v>280</v>
      </c>
      <c r="F27" s="44">
        <v>54.61</v>
      </c>
      <c r="G27" s="36">
        <v>39907</v>
      </c>
      <c r="H27" s="37" t="s">
        <v>281</v>
      </c>
      <c r="I27" s="38"/>
    </row>
    <row r="28" spans="1:9" s="30" customFormat="1" ht="12" customHeight="1">
      <c r="A28" s="36">
        <v>30309</v>
      </c>
      <c r="B28" s="37" t="s">
        <v>282</v>
      </c>
      <c r="C28" s="38">
        <v>2.29</v>
      </c>
      <c r="D28" s="36">
        <v>30229</v>
      </c>
      <c r="E28" s="37" t="s">
        <v>283</v>
      </c>
      <c r="F28" s="44"/>
      <c r="G28" s="36">
        <v>39908</v>
      </c>
      <c r="H28" s="37" t="s">
        <v>284</v>
      </c>
      <c r="I28" s="38"/>
    </row>
    <row r="29" spans="1:9" s="30" customFormat="1" ht="12" customHeight="1">
      <c r="A29" s="36">
        <v>30310</v>
      </c>
      <c r="B29" s="37" t="s">
        <v>285</v>
      </c>
      <c r="C29" s="38"/>
      <c r="D29" s="36">
        <v>30231</v>
      </c>
      <c r="E29" s="37" t="s">
        <v>286</v>
      </c>
      <c r="F29" s="44">
        <v>6.48</v>
      </c>
      <c r="G29" s="36">
        <v>39999</v>
      </c>
      <c r="H29" s="37" t="s">
        <v>164</v>
      </c>
      <c r="I29" s="38"/>
    </row>
    <row r="30" spans="1:9" s="30" customFormat="1" ht="12" customHeight="1">
      <c r="A30" s="36">
        <v>30311</v>
      </c>
      <c r="B30" s="37" t="s">
        <v>287</v>
      </c>
      <c r="C30" s="38"/>
      <c r="D30" s="36">
        <v>30239</v>
      </c>
      <c r="E30" s="37" t="s">
        <v>288</v>
      </c>
      <c r="F30" s="44">
        <v>77.61</v>
      </c>
      <c r="G30" s="45"/>
      <c r="H30" s="45"/>
      <c r="I30" s="38"/>
    </row>
    <row r="31" spans="1:9" s="30" customFormat="1" ht="12" customHeight="1">
      <c r="A31" s="36">
        <v>30399</v>
      </c>
      <c r="B31" s="37" t="s">
        <v>289</v>
      </c>
      <c r="C31" s="38">
        <v>26.77</v>
      </c>
      <c r="D31" s="36">
        <v>30240</v>
      </c>
      <c r="E31" s="37" t="s">
        <v>290</v>
      </c>
      <c r="F31" s="44"/>
      <c r="G31" s="45"/>
      <c r="H31" s="45"/>
      <c r="I31" s="38"/>
    </row>
    <row r="32" spans="1:14" s="30" customFormat="1" ht="12" customHeight="1">
      <c r="A32" s="37"/>
      <c r="B32" s="37"/>
      <c r="C32" s="38"/>
      <c r="D32" s="36">
        <v>30299</v>
      </c>
      <c r="E32" s="37" t="s">
        <v>291</v>
      </c>
      <c r="F32" s="44">
        <f>90.44-10.21</f>
        <v>80.22999999999999</v>
      </c>
      <c r="G32" s="45"/>
      <c r="H32" s="45"/>
      <c r="I32" s="38"/>
      <c r="N32" s="49"/>
    </row>
    <row r="33" spans="1:11" s="30" customFormat="1" ht="12" customHeight="1">
      <c r="A33" s="40" t="s">
        <v>292</v>
      </c>
      <c r="B33" s="40"/>
      <c r="C33" s="41">
        <f>C5+C19</f>
        <v>2144.34</v>
      </c>
      <c r="D33" s="40" t="s">
        <v>293</v>
      </c>
      <c r="E33" s="40"/>
      <c r="F33" s="40"/>
      <c r="G33" s="40"/>
      <c r="H33" s="40"/>
      <c r="I33" s="48">
        <f>F5+I8</f>
        <v>530.1</v>
      </c>
      <c r="J33" s="49"/>
      <c r="K33" s="49"/>
    </row>
    <row r="34" spans="1:9" ht="19.5" customHeight="1">
      <c r="A34" s="42" t="s">
        <v>294</v>
      </c>
      <c r="B34" s="42"/>
      <c r="C34" s="42"/>
      <c r="D34" s="42"/>
      <c r="E34" s="42"/>
      <c r="F34" s="42"/>
      <c r="G34" s="42"/>
      <c r="H34" s="42"/>
      <c r="I34" s="42"/>
    </row>
    <row r="35" ht="15">
      <c r="F35" s="31">
        <f>'g07一般公共预算财政拨款“三公经费”支出决算表'!L8-F21</f>
        <v>0</v>
      </c>
    </row>
    <row r="36" spans="3:9" ht="15">
      <c r="C36" s="43"/>
      <c r="D36" s="43"/>
      <c r="E36" s="43"/>
      <c r="F36" s="43"/>
      <c r="G36" s="43"/>
      <c r="H36" s="43"/>
      <c r="I36" s="43"/>
    </row>
    <row r="37" spans="3:9" ht="15">
      <c r="C37" s="43"/>
      <c r="D37" s="43"/>
      <c r="E37" s="43"/>
      <c r="F37" s="43"/>
      <c r="G37" s="43"/>
      <c r="H37" s="43"/>
      <c r="I37" s="43"/>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R14"/>
  <sheetViews>
    <sheetView workbookViewId="0" topLeftCell="A1">
      <selection activeCell="K8" sqref="K8:L8"/>
    </sheetView>
  </sheetViews>
  <sheetFormatPr defaultColWidth="9.00390625" defaultRowHeight="14.25"/>
  <cols>
    <col min="1" max="12" width="10.125" style="5" customWidth="1"/>
    <col min="13" max="13" width="8.125" style="5" customWidth="1"/>
    <col min="14" max="15" width="9.00390625" style="5" customWidth="1"/>
    <col min="16" max="16" width="12.25390625" style="5" customWidth="1"/>
    <col min="17" max="16384" width="9.00390625" style="5" customWidth="1"/>
  </cols>
  <sheetData>
    <row r="1" spans="1:12" s="1" customFormat="1" ht="30" customHeight="1">
      <c r="A1" s="6" t="s">
        <v>295</v>
      </c>
      <c r="B1" s="6"/>
      <c r="C1" s="6"/>
      <c r="D1" s="6"/>
      <c r="E1" s="6"/>
      <c r="F1" s="6"/>
      <c r="G1" s="6"/>
      <c r="H1" s="6"/>
      <c r="I1" s="6"/>
      <c r="J1" s="6"/>
      <c r="K1" s="6"/>
      <c r="L1" s="6"/>
    </row>
    <row r="2" s="2" customFormat="1" ht="10.5" customHeight="1">
      <c r="L2" s="20" t="s">
        <v>296</v>
      </c>
    </row>
    <row r="3" spans="1:12" s="2" customFormat="1" ht="15" customHeight="1">
      <c r="A3" s="8" t="s">
        <v>2</v>
      </c>
      <c r="B3" s="9"/>
      <c r="C3" s="9"/>
      <c r="D3" s="9"/>
      <c r="E3" s="9"/>
      <c r="F3" s="9"/>
      <c r="G3" s="9"/>
      <c r="H3" s="9"/>
      <c r="I3" s="9"/>
      <c r="J3" s="9"/>
      <c r="K3" s="9"/>
      <c r="L3" s="20" t="s">
        <v>3</v>
      </c>
    </row>
    <row r="4" spans="1:12" s="3" customFormat="1" ht="27.75" customHeight="1">
      <c r="A4" s="22" t="s">
        <v>297</v>
      </c>
      <c r="B4" s="22"/>
      <c r="C4" s="22"/>
      <c r="D4" s="22"/>
      <c r="E4" s="22"/>
      <c r="F4" s="22"/>
      <c r="G4" s="22" t="s">
        <v>8</v>
      </c>
      <c r="H4" s="22"/>
      <c r="I4" s="22"/>
      <c r="J4" s="22"/>
      <c r="K4" s="22"/>
      <c r="L4" s="22"/>
    </row>
    <row r="5" spans="1:12" s="3" customFormat="1" ht="30" customHeight="1">
      <c r="A5" s="22" t="s">
        <v>94</v>
      </c>
      <c r="B5" s="22" t="s">
        <v>298</v>
      </c>
      <c r="C5" s="22" t="s">
        <v>299</v>
      </c>
      <c r="D5" s="22"/>
      <c r="E5" s="22"/>
      <c r="F5" s="22" t="s">
        <v>300</v>
      </c>
      <c r="G5" s="22" t="s">
        <v>94</v>
      </c>
      <c r="H5" s="22" t="s">
        <v>298</v>
      </c>
      <c r="I5" s="22" t="s">
        <v>299</v>
      </c>
      <c r="J5" s="22"/>
      <c r="K5" s="22"/>
      <c r="L5" s="22" t="s">
        <v>300</v>
      </c>
    </row>
    <row r="6" spans="1:12" s="3" customFormat="1" ht="30" customHeight="1">
      <c r="A6" s="22"/>
      <c r="B6" s="22"/>
      <c r="C6" s="22" t="s">
        <v>208</v>
      </c>
      <c r="D6" s="22" t="s">
        <v>301</v>
      </c>
      <c r="E6" s="22" t="s">
        <v>302</v>
      </c>
      <c r="F6" s="22"/>
      <c r="G6" s="22"/>
      <c r="H6" s="22"/>
      <c r="I6" s="22" t="s">
        <v>208</v>
      </c>
      <c r="J6" s="22" t="s">
        <v>301</v>
      </c>
      <c r="K6" s="22" t="s">
        <v>302</v>
      </c>
      <c r="L6" s="22"/>
    </row>
    <row r="7" spans="1:12" s="3" customFormat="1" ht="27.75" customHeight="1">
      <c r="A7" s="23">
        <v>1</v>
      </c>
      <c r="B7" s="23">
        <v>2</v>
      </c>
      <c r="C7" s="23">
        <v>3</v>
      </c>
      <c r="D7" s="23">
        <v>4</v>
      </c>
      <c r="E7" s="23">
        <v>5</v>
      </c>
      <c r="F7" s="23">
        <v>6</v>
      </c>
      <c r="G7" s="23">
        <v>7</v>
      </c>
      <c r="H7" s="23">
        <v>8</v>
      </c>
      <c r="I7" s="23">
        <v>9</v>
      </c>
      <c r="J7" s="23">
        <v>10</v>
      </c>
      <c r="K7" s="23">
        <v>11</v>
      </c>
      <c r="L7" s="23">
        <v>12</v>
      </c>
    </row>
    <row r="8" spans="1:12" s="21" customFormat="1" ht="42.75" customHeight="1">
      <c r="A8" s="24">
        <v>55.78</v>
      </c>
      <c r="B8" s="24">
        <v>0</v>
      </c>
      <c r="C8" s="24">
        <v>13.03</v>
      </c>
      <c r="D8" s="24">
        <v>0</v>
      </c>
      <c r="E8" s="24">
        <v>13.03</v>
      </c>
      <c r="F8" s="24">
        <v>42.75</v>
      </c>
      <c r="G8" s="24">
        <f>SUM(K8:L8)</f>
        <v>46.809999999999995</v>
      </c>
      <c r="H8" s="24">
        <v>0</v>
      </c>
      <c r="I8" s="24">
        <v>11.86</v>
      </c>
      <c r="J8" s="24">
        <v>0</v>
      </c>
      <c r="K8" s="24">
        <f>10.68+1.18</f>
        <v>11.86</v>
      </c>
      <c r="L8" s="24">
        <f>31.33+3.62</f>
        <v>34.949999999999996</v>
      </c>
    </row>
    <row r="9" spans="1:12" ht="45" customHeight="1">
      <c r="A9" s="16" t="s">
        <v>303</v>
      </c>
      <c r="B9" s="17"/>
      <c r="C9" s="17"/>
      <c r="D9" s="17"/>
      <c r="E9" s="17"/>
      <c r="F9" s="17"/>
      <c r="G9" s="17"/>
      <c r="H9" s="17"/>
      <c r="I9" s="17"/>
      <c r="J9" s="17"/>
      <c r="K9" s="17"/>
      <c r="L9" s="17"/>
    </row>
    <row r="12" spans="1:18" ht="19.5" customHeight="1">
      <c r="A12" s="25"/>
      <c r="B12" s="25"/>
      <c r="C12" s="25"/>
      <c r="D12" s="25"/>
      <c r="E12" s="25"/>
      <c r="F12" s="25"/>
      <c r="G12" s="25"/>
      <c r="H12" s="25"/>
      <c r="I12" s="25"/>
      <c r="J12" s="25"/>
      <c r="K12" s="25"/>
      <c r="L12" s="25"/>
      <c r="M12" s="25"/>
      <c r="N12" s="26"/>
      <c r="O12" s="26"/>
      <c r="P12" s="27"/>
      <c r="Q12" s="25"/>
      <c r="R12" s="25"/>
    </row>
    <row r="13" spans="1:18" ht="19.5" customHeight="1">
      <c r="A13" s="25"/>
      <c r="B13" s="25"/>
      <c r="C13" s="25"/>
      <c r="D13" s="25"/>
      <c r="E13" s="25"/>
      <c r="F13" s="25"/>
      <c r="G13" s="25"/>
      <c r="H13" s="25"/>
      <c r="I13" s="25"/>
      <c r="J13" s="25"/>
      <c r="K13" s="25"/>
      <c r="L13" s="25"/>
      <c r="M13" s="25"/>
      <c r="N13" s="26"/>
      <c r="O13" s="26"/>
      <c r="P13" s="27"/>
      <c r="Q13" s="25"/>
      <c r="R13" s="25"/>
    </row>
    <row r="14" spans="1:18" ht="17.25">
      <c r="A14" s="25"/>
      <c r="B14" s="25"/>
      <c r="C14" s="25"/>
      <c r="D14" s="25"/>
      <c r="E14" s="25"/>
      <c r="F14" s="25"/>
      <c r="G14" s="25"/>
      <c r="H14" s="25"/>
      <c r="I14" s="25"/>
      <c r="J14" s="25"/>
      <c r="K14" s="25"/>
      <c r="L14" s="25"/>
      <c r="M14" s="25"/>
      <c r="N14" s="25"/>
      <c r="O14" s="25"/>
      <c r="P14" s="25"/>
      <c r="Q14" s="25"/>
      <c r="R14" s="25"/>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1">
      <selection activeCell="E25" sqref="E25"/>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304</v>
      </c>
      <c r="B1" s="6"/>
      <c r="C1" s="6"/>
      <c r="D1" s="6"/>
      <c r="E1" s="6"/>
      <c r="F1" s="6"/>
      <c r="G1" s="6"/>
      <c r="H1" s="6"/>
      <c r="I1" s="6"/>
    </row>
    <row r="2" spans="1:9" s="2" customFormat="1" ht="10.5" customHeight="1">
      <c r="A2" s="7"/>
      <c r="B2" s="7"/>
      <c r="C2" s="7"/>
      <c r="I2" s="20" t="s">
        <v>305</v>
      </c>
    </row>
    <row r="3" spans="1:9" s="2" customFormat="1" ht="15" customHeight="1">
      <c r="A3" s="8" t="s">
        <v>2</v>
      </c>
      <c r="B3" s="7"/>
      <c r="C3" s="7"/>
      <c r="D3" s="9"/>
      <c r="E3" s="9"/>
      <c r="F3" s="9"/>
      <c r="G3" s="9"/>
      <c r="H3" s="9"/>
      <c r="I3" s="20" t="s">
        <v>3</v>
      </c>
    </row>
    <row r="4" spans="1:9" s="3" customFormat="1" ht="20.25" customHeight="1">
      <c r="A4" s="10" t="s">
        <v>206</v>
      </c>
      <c r="B4" s="10"/>
      <c r="C4" s="10"/>
      <c r="D4" s="11" t="s">
        <v>306</v>
      </c>
      <c r="E4" s="11" t="s">
        <v>307</v>
      </c>
      <c r="F4" s="11" t="s">
        <v>207</v>
      </c>
      <c r="G4" s="11"/>
      <c r="H4" s="11"/>
      <c r="I4" s="11" t="s">
        <v>308</v>
      </c>
    </row>
    <row r="5" spans="1:9" s="3" customFormat="1" ht="27" customHeight="1">
      <c r="A5" s="10" t="s">
        <v>91</v>
      </c>
      <c r="B5" s="10"/>
      <c r="C5" s="10" t="s">
        <v>92</v>
      </c>
      <c r="D5" s="11"/>
      <c r="E5" s="11"/>
      <c r="F5" s="11" t="s">
        <v>208</v>
      </c>
      <c r="G5" s="11" t="s">
        <v>209</v>
      </c>
      <c r="H5" s="11" t="s">
        <v>169</v>
      </c>
      <c r="I5" s="11"/>
    </row>
    <row r="6" spans="1:9" s="3" customFormat="1" ht="18" customHeight="1">
      <c r="A6" s="10"/>
      <c r="B6" s="10"/>
      <c r="C6" s="10"/>
      <c r="D6" s="11"/>
      <c r="E6" s="11"/>
      <c r="F6" s="11"/>
      <c r="G6" s="11"/>
      <c r="H6" s="11"/>
      <c r="I6" s="11"/>
    </row>
    <row r="7" spans="1:9" s="3" customFormat="1" ht="22.5" customHeight="1">
      <c r="A7" s="10"/>
      <c r="B7" s="10"/>
      <c r="C7" s="10"/>
      <c r="D7" s="11"/>
      <c r="E7" s="11"/>
      <c r="F7" s="11"/>
      <c r="G7" s="11"/>
      <c r="H7" s="11"/>
      <c r="I7" s="11"/>
    </row>
    <row r="8" spans="1:9" s="3" customFormat="1" ht="22.5" customHeight="1">
      <c r="A8" s="10" t="s">
        <v>93</v>
      </c>
      <c r="B8" s="10"/>
      <c r="C8" s="10"/>
      <c r="D8" s="10">
        <v>1</v>
      </c>
      <c r="E8" s="10">
        <v>2</v>
      </c>
      <c r="F8" s="10">
        <v>3</v>
      </c>
      <c r="G8" s="10">
        <v>4</v>
      </c>
      <c r="H8" s="10">
        <v>5</v>
      </c>
      <c r="I8" s="10">
        <v>6</v>
      </c>
    </row>
    <row r="9" spans="1:9" s="3" customFormat="1" ht="22.5" customHeight="1">
      <c r="A9" s="10" t="s">
        <v>94</v>
      </c>
      <c r="B9" s="10"/>
      <c r="C9" s="10"/>
      <c r="D9" s="12"/>
      <c r="E9" s="12"/>
      <c r="F9" s="12"/>
      <c r="G9" s="12"/>
      <c r="H9" s="12"/>
      <c r="I9" s="12"/>
    </row>
    <row r="10" spans="1:9" s="4" customFormat="1" ht="22.5" customHeight="1">
      <c r="A10" s="10" t="s">
        <v>309</v>
      </c>
      <c r="B10" s="10"/>
      <c r="C10" s="13"/>
      <c r="D10" s="14"/>
      <c r="E10" s="14"/>
      <c r="F10" s="14"/>
      <c r="G10" s="19"/>
      <c r="H10" s="19"/>
      <c r="I10" s="14"/>
    </row>
    <row r="11" spans="1:9" s="4" customFormat="1" ht="22.5" customHeight="1">
      <c r="A11" s="10"/>
      <c r="B11" s="10"/>
      <c r="C11" s="15"/>
      <c r="D11" s="14"/>
      <c r="E11" s="14"/>
      <c r="F11" s="14"/>
      <c r="G11" s="14"/>
      <c r="H11" s="14"/>
      <c r="I11" s="14"/>
    </row>
    <row r="12" spans="1:9" s="4" customFormat="1" ht="22.5" customHeight="1">
      <c r="A12" s="10"/>
      <c r="B12" s="10"/>
      <c r="C12" s="13"/>
      <c r="D12" s="14"/>
      <c r="E12" s="14"/>
      <c r="F12" s="14"/>
      <c r="G12" s="14"/>
      <c r="H12" s="14"/>
      <c r="I12" s="14"/>
    </row>
    <row r="13" spans="1:9" s="4" customFormat="1" ht="22.5" customHeight="1">
      <c r="A13" s="10"/>
      <c r="B13" s="10"/>
      <c r="C13" s="15"/>
      <c r="D13" s="14"/>
      <c r="E13" s="14"/>
      <c r="F13" s="14"/>
      <c r="G13" s="14"/>
      <c r="H13" s="14"/>
      <c r="I13" s="14"/>
    </row>
    <row r="14" spans="1:9" s="4" customFormat="1" ht="22.5" customHeight="1">
      <c r="A14" s="10"/>
      <c r="B14" s="10"/>
      <c r="C14" s="15"/>
      <c r="D14" s="14"/>
      <c r="E14" s="14"/>
      <c r="F14" s="14"/>
      <c r="G14" s="14"/>
      <c r="H14" s="14"/>
      <c r="I14" s="14"/>
    </row>
    <row r="15" spans="1:9" s="4" customFormat="1" ht="22.5" customHeight="1">
      <c r="A15" s="10"/>
      <c r="B15" s="10"/>
      <c r="C15" s="15"/>
      <c r="D15" s="14"/>
      <c r="E15" s="14"/>
      <c r="F15" s="14"/>
      <c r="G15" s="14"/>
      <c r="H15" s="14"/>
      <c r="I15" s="14"/>
    </row>
    <row r="16" spans="1:9" ht="32.25" customHeight="1">
      <c r="A16" s="16" t="s">
        <v>310</v>
      </c>
      <c r="B16" s="17"/>
      <c r="C16" s="17"/>
      <c r="D16" s="17"/>
      <c r="E16" s="17"/>
      <c r="F16" s="17"/>
      <c r="G16" s="17"/>
      <c r="H16" s="17"/>
      <c r="I16" s="17"/>
    </row>
    <row r="17" ht="17.25">
      <c r="A17" s="18"/>
    </row>
    <row r="18" ht="17.25">
      <c r="A18" s="18"/>
    </row>
    <row r="19" ht="17.25">
      <c r="A19" s="18"/>
    </row>
    <row r="20" ht="17.25">
      <c r="A20" s="18"/>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花卉子</cp:lastModifiedBy>
  <cp:lastPrinted>2019-06-25T00:09:14Z</cp:lastPrinted>
  <dcterms:created xsi:type="dcterms:W3CDTF">2012-01-03T20:36:18Z</dcterms:created>
  <dcterms:modified xsi:type="dcterms:W3CDTF">2023-09-15T12:03:49Z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2052-6.0.0.8068</vt:lpwstr>
  </property>
  <property fmtid="{D5CDD505-2E9C-101B-9397-08002B2CF9AE}" pid="3" name="I">
    <vt:lpwstr>DF3C06D7B2B7DFC3A5D70365F01B9752_43</vt:lpwstr>
  </property>
  <property fmtid="{D5CDD505-2E9C-101B-9397-08002B2CF9AE}" pid="4" name="퀀_generated_2.-2147483648">
    <vt:i4>2052</vt:i4>
  </property>
</Properties>
</file>