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firstSheet="6" activeTab="10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10" r:id="rId10"/>
    <sheet name="9工资福利(政府预算)" sheetId="11" r:id="rId11"/>
    <sheet name="10工资福利" sheetId="12" r:id="rId12"/>
    <sheet name="11个人家庭(政府预算)" sheetId="13" r:id="rId13"/>
    <sheet name="12个人家庭" sheetId="14" r:id="rId14"/>
    <sheet name="13商品服务(政府预算)" sheetId="15" r:id="rId15"/>
    <sheet name="14商品服务" sheetId="16" r:id="rId16"/>
    <sheet name="15三公" sheetId="17" r:id="rId17"/>
    <sheet name="16政府性基金" sheetId="18" r:id="rId18"/>
    <sheet name="17政府性基金(政府预算)" sheetId="19" r:id="rId19"/>
    <sheet name="18政府性基金（部门预算）" sheetId="20" r:id="rId20"/>
    <sheet name="19国有资本经营预算" sheetId="21" r:id="rId21"/>
    <sheet name="20财政专户管理资金" sheetId="22" r:id="rId22"/>
    <sheet name="21专项清单" sheetId="23" r:id="rId23"/>
    <sheet name="22项目支出绩效目标表" sheetId="24" r:id="rId24"/>
    <sheet name="23整体支出绩效目标表" sheetId="25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<sst xmlns="http://schemas.openxmlformats.org/spreadsheetml/2006/main" count="1120" uniqueCount="517">
  <si>
    <t>2024年部门预算公开表</t>
  </si>
  <si>
    <t>单位编码：</t>
  </si>
  <si>
    <t>438008</t>
  </si>
  <si>
    <t>单位名称：</t>
  </si>
  <si>
    <t>岳阳县妇幼保健院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</si>
  <si>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</si>
  <si>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</si>
  <si>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</si>
  <si>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</si>
  <si>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</si>
  <si>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</si>
  <si>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</si>
  <si>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</si>
  <si>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</si>
  <si>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</si>
  <si>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</si>
  <si>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</si>
  <si>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</si>
  <si>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</si>
  <si>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</si>
  <si>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</si>
  <si>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</si>
  <si>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</si>
  <si>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</si>
  <si>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</si>
  <si>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</si>
  <si>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</si>
  <si>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</si>
  <si>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</si>
  <si>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</si>
  <si>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部门公开表01</t>
  </si>
  <si>
    <t>单位：438008_岳阳县妇幼保健院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</si>
  <si>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</si>
  <si>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</si>
  <si>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</si>
  <si>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</si>
  <si>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</si>
  <si>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</si>
  <si>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</si>
  <si>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</si>
  <si>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</si>
  <si>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</si>
  <si>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</si>
  <si>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</si>
  <si>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</si>
  <si>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</si>
  <si>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</si>
  <si>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</si>
  <si>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</si>
  <si>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</si>
  <si>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</si>
  <si>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</t>
  </si>
  <si>
    <t xml:space="preserve">        行政事业性收费收入</t>
  </si>
  <si>
    <t>（四）公共安全支出</t>
  </si>
  <si>
    <t xml:space="preserve">    对个人和家庭的补助</t>
  </si>
  <si>
    <t>四、机关资本性支出（基本建设）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</si>
  <si>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</si>
  <si>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</si>
  <si>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</si>
  <si>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</si>
  <si>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</si>
  <si>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</si>
  <si>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</si>
  <si>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</si>
  <si>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</si>
  <si>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</si>
  <si>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</si>
  <si>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</si>
  <si>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</si>
  <si>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</si>
  <si>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</si>
  <si>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</si>
  <si>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</si>
  <si>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</si>
  <si>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</si>
  <si>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</si>
  <si>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</si>
  <si>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</si>
  <si>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</si>
  <si>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</si>
  <si>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</si>
  <si>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</si>
  <si>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</si>
  <si>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</si>
  <si>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</si>
  <si>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</si>
  <si>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</si>
  <si>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</si>
  <si>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</si>
  <si>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</si>
  <si>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</si>
  <si>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</si>
  <si>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</si>
  <si>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</si>
  <si>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</si>
  <si>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</si>
  <si>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</si>
  <si>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</si>
  <si>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</si>
  <si>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</si>
  <si>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</si>
  <si>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</si>
  <si>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</si>
  <si>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</si>
  <si>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</si>
  <si>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</si>
  <si>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</si>
  <si>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</si>
  <si>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</si>
  <si>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</si>
  <si>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</si>
  <si>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</si>
  <si>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</si>
  <si>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</si>
  <si>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</si>
  <si>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</si>
  <si>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</si>
  <si>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</si>
  <si>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</si>
  <si>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</si>
  <si>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</si>
  <si>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</si>
  <si>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</si>
  <si>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</si>
  <si>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</si>
  <si>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</si>
  <si>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</si>
  <si>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</si>
  <si>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</si>
  <si>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</si>
  <si>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</si>
  <si>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</si>
  <si>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</si>
  <si>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</si>
  <si>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</si>
  <si>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</si>
  <si>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</si>
  <si>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</si>
  <si>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</si>
  <si>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</si>
  <si>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</si>
  <si>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</si>
  <si>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</si>
  <si>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</si>
  <si>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</si>
  <si>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</si>
  <si>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</si>
  <si>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</si>
  <si>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</si>
  <si>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</si>
  <si>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</si>
  <si>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</si>
  <si>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</si>
  <si>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</si>
  <si>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438</t>
  </si>
  <si>
    <t>岳阳县卫生健康局</t>
  </si>
  <si>
    <t xml:space="preserve">  438008</t>
  </si>
  <si>
    <t xml:space="preserve">  岳阳县妇幼保健院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</si>
  <si>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</si>
  <si>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</si>
  <si>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</si>
  <si>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</si>
  <si>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</si>
  <si>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</si>
  <si>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</si>
  <si>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</si>
  <si>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</si>
  <si>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</si>
  <si>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</si>
  <si>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</si>
  <si>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岳阳县妇幼保健院</t>
  </si>
  <si>
    <t>210</t>
  </si>
  <si>
    <t xml:space="preserve">   210</t>
  </si>
  <si>
    <t xml:space="preserve">   卫生健康支出</t>
  </si>
  <si>
    <t>02</t>
  </si>
  <si>
    <t xml:space="preserve">     21002</t>
  </si>
  <si>
    <t xml:space="preserve">     公立医院</t>
  </si>
  <si>
    <t>06</t>
  </si>
  <si>
    <t xml:space="preserve">      2100206</t>
  </si>
  <si>
    <t xml:space="preserve">      妇幼保健医院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</si>
  <si>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</si>
  <si>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</si>
  <si>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</si>
  <si>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</si>
  <si>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</si>
  <si>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</si>
  <si>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</t>
  </si>
  <si>
    <t>机关资本性支出(基本建设)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</si>
  <si>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</si>
  <si>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</si>
  <si>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</si>
  <si>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</si>
  <si>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</si>
  <si>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</si>
  <si>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</si>
  <si>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</si>
  <si>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</si>
  <si>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</si>
  <si>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438008</t>
  </si>
  <si>
    <t xml:space="preserve">    妇幼保健医院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</si>
  <si>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</si>
  <si>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</si>
  <si>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</si>
  <si>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</si>
  <si>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</si>
  <si>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</si>
  <si>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</si>
  <si>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</si>
  <si>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</si>
  <si>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</si>
  <si>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</si>
  <si>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</si>
  <si>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</si>
  <si>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</si>
  <si>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</si>
  <si>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</si>
  <si>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</si>
  <si>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</si>
  <si>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</si>
  <si>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</si>
  <si>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</si>
  <si>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</si>
  <si>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</si>
  <si>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</si>
  <si>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</si>
  <si>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>208</t>
  </si>
  <si>
    <t xml:space="preserve">   208</t>
  </si>
  <si>
    <t xml:space="preserve">   社会保障和就业支出</t>
  </si>
  <si>
    <t>05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</si>
  <si>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</si>
  <si>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</si>
  <si>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</si>
  <si>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</si>
  <si>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>99</t>
  </si>
  <si>
    <t xml:space="preserve">    20899</t>
  </si>
  <si>
    <t xml:space="preserve">    其他社会保障和就业支出</t>
  </si>
  <si>
    <t xml:space="preserve">     2089999</t>
  </si>
  <si>
    <t xml:space="preserve">     其他社会保障和就业支出</t>
  </si>
  <si>
    <t xml:space="preserve">    21002</t>
  </si>
  <si>
    <t xml:space="preserve">    公立医院</t>
  </si>
  <si>
    <t xml:space="preserve">     2100206</t>
  </si>
  <si>
    <t xml:space="preserve">     妇幼保健医院</t>
  </si>
  <si>
    <t>11</t>
  </si>
  <si>
    <t xml:space="preserve">    21011</t>
  </si>
  <si>
    <t xml:space="preserve">    行政事业单位医疗</t>
  </si>
  <si>
    <t xml:space="preserve">     2101102</t>
  </si>
  <si>
    <t xml:space="preserve">     事业单位医疗</t>
  </si>
  <si>
    <t>03</t>
  </si>
  <si>
    <t xml:space="preserve">     2101103</t>
  </si>
  <si>
    <t xml:space="preserve">     公务员医疗补助</t>
  </si>
  <si>
    <t>221</t>
  </si>
  <si>
    <t xml:space="preserve">   221</t>
  </si>
  <si>
    <t xml:space="preserve">   住房保障支出</t>
  </si>
  <si>
    <t xml:space="preserve">    22102</t>
  </si>
  <si>
    <t xml:space="preserve">    住房改革支出</t>
  </si>
  <si>
    <t>01</t>
  </si>
  <si>
    <t xml:space="preserve">     2210201</t>
  </si>
  <si>
    <t xml:space="preserve">     住房公积金</t>
  </si>
  <si>
    <t>注：如本表格为空，则表示本年度未安排此项目。</t>
  </si>
  <si>
    <t>部门公开表08</t>
  </si>
  <si>
    <t>单位：单位：438008_岳阳县妇幼保健院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</si>
  <si>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</si>
  <si>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</si>
  <si>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</si>
  <si>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</si>
  <si>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</si>
  <si>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30108</t>
  </si>
  <si>
    <t xml:space="preserve">  机关事业单位基本养老保险缴费</t>
  </si>
  <si>
    <t xml:space="preserve">  30112</t>
  </si>
  <si>
    <t xml:space="preserve">  其他社会保障缴费</t>
  </si>
  <si>
    <t xml:space="preserve">  30103</t>
  </si>
  <si>
    <t xml:space="preserve">  奖金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</si>
  <si>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</si>
  <si>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</si>
  <si>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</si>
  <si>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</si>
  <si>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</si>
  <si>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</si>
  <si>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</si>
  <si>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</si>
  <si>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30113</t>
  </si>
  <si>
    <t xml:space="preserve">  住房公积金</t>
  </si>
  <si>
    <t>302</t>
  </si>
  <si>
    <t>商品和服务支出</t>
  </si>
  <si>
    <t xml:space="preserve">  30239</t>
  </si>
  <si>
    <t xml:space="preserve">  其他交通费用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</si>
  <si>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</si>
  <si>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</si>
  <si>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</si>
  <si>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</si>
  <si>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</si>
  <si>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</si>
  <si>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 xml:space="preserve">    机关事业单位基本养老保险缴费支出</t>
  </si>
  <si>
    <t xml:space="preserve">    事业单位医疗</t>
  </si>
  <si>
    <t xml:space="preserve">    公务员医疗补助</t>
  </si>
  <si>
    <t xml:space="preserve">    住房公积金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</si>
  <si>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</si>
  <si>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</si>
  <si>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</si>
  <si>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</si>
  <si>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</si>
  <si>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</si>
  <si>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</si>
  <si>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</si>
  <si>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</si>
  <si>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</si>
  <si>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</si>
  <si>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</si>
  <si>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</si>
  <si>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</si>
  <si>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</si>
  <si>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</si>
  <si>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</si>
  <si>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</si>
  <si>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</si>
  <si>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</si>
  <si>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</si>
  <si>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</si>
  <si>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</si>
  <si>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</si>
  <si>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</si>
  <si>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</si>
  <si>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</si>
  <si>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</si>
  <si>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</si>
  <si>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</si>
  <si>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</si>
  <si>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</si>
  <si>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</si>
  <si>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</si>
  <si>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</si>
  <si>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</si>
  <si>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</si>
  <si>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</si>
  <si>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</si>
  <si>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</si>
  <si>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</si>
  <si>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</si>
  <si>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</si>
  <si>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</si>
  <si>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</si>
  <si>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</si>
  <si>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</si>
  <si>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</si>
  <si>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</si>
  <si>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</si>
  <si>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</si>
  <si>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</si>
  <si>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</si>
  <si>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</si>
  <si>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</si>
  <si>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</si>
  <si>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</si>
  <si>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</si>
  <si>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</si>
  <si>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</si>
  <si>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</si>
  <si>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</si>
  <si>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</si>
  <si>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</si>
  <si>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</si>
  <si>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</si>
  <si>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</si>
  <si>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</si>
  <si>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</si>
  <si>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</si>
  <si>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</si>
  <si>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</si>
  <si>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</si>
  <si>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</si>
  <si>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</si>
  <si>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</si>
  <si>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</si>
  <si>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</si>
  <si>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</si>
  <si>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</si>
  <si>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</si>
  <si>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</si>
  <si>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</si>
  <si>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</si>
  <si>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</si>
  <si>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</si>
  <si>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</si>
  <si>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</si>
  <si>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</si>
  <si>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</si>
  <si>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</si>
  <si>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</si>
  <si>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</si>
  <si>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</si>
  <si>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</si>
  <si>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438008</t>
  </si>
  <si>
    <t xml:space="preserve">   免费婚前医学检查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</si>
  <si>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</si>
  <si>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</si>
  <si>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</si>
  <si>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</si>
  <si>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</si>
  <si>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</si>
  <si>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</si>
  <si>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</si>
  <si>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</si>
  <si>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</si>
  <si>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</si>
  <si>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</si>
  <si>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</si>
  <si>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</si>
  <si>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儿童医院定额补助</t>
  </si>
  <si>
    <t>儿童医院定额补助</t>
  </si>
  <si>
    <t>成本指标</t>
  </si>
  <si>
    <t>经济成本指标</t>
  </si>
  <si>
    <t>83万</t>
  </si>
  <si>
    <t>未达指标值标准，酌情扣分</t>
  </si>
  <si>
    <t>万元</t>
  </si>
  <si>
    <t>定量</t>
  </si>
  <si>
    <t>社会成本指标</t>
  </si>
  <si>
    <t>母婴安全，儿童健康</t>
  </si>
  <si>
    <t>95%</t>
  </si>
  <si>
    <t>%</t>
  </si>
  <si>
    <t>定性</t>
  </si>
  <si>
    <t>生态环境成本指标</t>
  </si>
  <si>
    <t>产出指标</t>
  </si>
  <si>
    <t>数量指标</t>
  </si>
  <si>
    <t>定额人数</t>
  </si>
  <si>
    <t>63人</t>
  </si>
  <si>
    <t>人</t>
  </si>
  <si>
    <t>质量指标</t>
  </si>
  <si>
    <t>定额标准</t>
  </si>
  <si>
    <t>1.3万</t>
  </si>
  <si>
    <t>无</t>
  </si>
  <si>
    <t>时效指标</t>
  </si>
  <si>
    <t>1年</t>
  </si>
  <si>
    <t>完成</t>
  </si>
  <si>
    <t>1年完成</t>
  </si>
  <si>
    <t>年</t>
  </si>
  <si>
    <t xml:space="preserve">效益指标 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</si>
  <si>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</si>
  <si>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</si>
  <si>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</si>
  <si>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</si>
  <si>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</si>
  <si>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</si>
  <si>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 xml:space="preserve">  免费婚前医学检查</t>
  </si>
  <si>
    <t>免费婚前医学检查2000对</t>
  </si>
  <si>
    <t>免费婚前医学检查</t>
  </si>
  <si>
    <t>20</t>
  </si>
  <si>
    <t>免费婚前医学检查控制在20万元以内</t>
  </si>
  <si>
    <t>预算控制在20万元以内得10分，超出1万元扣1分</t>
  </si>
  <si>
    <t>≤</t>
  </si>
  <si>
    <t>婚前医学检查人数</t>
  </si>
  <si>
    <t>2000</t>
  </si>
  <si>
    <t>婚前医学检查人数达到2000对</t>
  </si>
  <si>
    <t>完成得20分，每少一对扣1分</t>
  </si>
  <si>
    <t>对</t>
  </si>
  <si>
    <t>≥</t>
  </si>
  <si>
    <t>婚检率</t>
  </si>
  <si>
    <t>95</t>
  </si>
  <si>
    <t>婚检率达到95%</t>
  </si>
  <si>
    <t>达标得15分，每少1%扣1分</t>
  </si>
  <si>
    <t>婚检结果及时完成</t>
  </si>
  <si>
    <t>7</t>
  </si>
  <si>
    <t>婚检结果7天内出具</t>
  </si>
  <si>
    <t>及时完成得15分，每延迟一天扣1分</t>
  </si>
  <si>
    <t>天</t>
  </si>
  <si>
    <t>减轻服务对象经济负担</t>
  </si>
  <si>
    <t>减轻</t>
  </si>
  <si>
    <t>服务对象经济负担减轻</t>
  </si>
  <si>
    <t>服务对象经济负担减轻得10分，否则酌情扣分</t>
  </si>
  <si>
    <t>出生缺陷占比</t>
  </si>
  <si>
    <t>下降</t>
  </si>
  <si>
    <t>出生缺陷占比逐年下降</t>
  </si>
  <si>
    <t>新生儿出生缺陷占比下降得15分，否则酌情扣分</t>
  </si>
  <si>
    <t>群众满意度</t>
  </si>
  <si>
    <t>群众满意度达到95%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</si>
  <si>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</si>
  <si>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</si>
  <si>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</si>
  <si>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</si>
  <si>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</si>
  <si>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</si>
  <si>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</si>
  <si>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</si>
  <si>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</si>
  <si>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</si>
  <si>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</si>
  <si>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为妇女儿童提供围产保健、妇女保健、儿童保健，履行计划生育公共服务职能，开展妇幼重大公共卫生服务项目，婚前医学检查、孕前优生健康检查和出生缺陷综合防治等工作；承担妇幼保健业务管理、培训和技术指导工作的相关事务性、辅助性、技术性工作。</t>
  </si>
  <si>
    <t>部门整体经费</t>
  </si>
  <si>
    <t>801.56</t>
  </si>
  <si>
    <t>财政拨款部门整体预算经费控制在801.56万元以内</t>
  </si>
  <si>
    <t>完成得15分，每超出10万元扣1分</t>
  </si>
  <si>
    <t>幼儿体检人数</t>
  </si>
  <si>
    <t>4000</t>
  </si>
  <si>
    <t>幼儿体检人数达到4000人</t>
  </si>
  <si>
    <t>完成得5分，每减少80人扣1分</t>
  </si>
  <si>
    <t>下乡指导次数</t>
  </si>
  <si>
    <t>24</t>
  </si>
  <si>
    <t>次</t>
  </si>
  <si>
    <t>下乡指导次数达到24次</t>
  </si>
  <si>
    <t>完成得5分，每减少5次扣1分</t>
  </si>
  <si>
    <t>婚前医学检查人数达到2000对以上</t>
  </si>
  <si>
    <t>完成得5分，每减少20对扣1分</t>
  </si>
  <si>
    <t>下乡指导覆盖率</t>
  </si>
  <si>
    <t>=</t>
  </si>
  <si>
    <t>100</t>
  </si>
  <si>
    <t>下乡指导覆盖率达到100%</t>
  </si>
  <si>
    <t>完成得5分，每减少1%扣1分</t>
  </si>
  <si>
    <t>婚前出生缺陷防治知晓率</t>
  </si>
  <si>
    <t>98</t>
  </si>
  <si>
    <t>婚前出生缺陷防治知晓率达到婚前出生缺陷防治知晓率%</t>
  </si>
  <si>
    <t>任务完成及时率</t>
  </si>
  <si>
    <t>在2024年12月31日之前完成全年任务</t>
  </si>
  <si>
    <t>完成得5分，每延迟1天扣1分</t>
  </si>
  <si>
    <t>完成得5分，未及时完成扣1分</t>
  </si>
  <si>
    <t>提升出生人口素质</t>
  </si>
  <si>
    <t>提升</t>
  </si>
  <si>
    <t>完成得15分，未达到扣1分</t>
  </si>
  <si>
    <t>完成得15分，每减少1%扣1分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</si>
</sst>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0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7"/>
      <name val="SimSun"/>
      <charset val="134"/>
    </font>
    <font>
      <sz val="8"/>
      <name val="SimSun"/>
      <charset val="134"/>
    </font>
    <font>
      <b/>
      <sz val="17"/>
      <name val="SimSun"/>
      <charset val="134"/>
    </font>
    <font>
      <b/>
      <sz val="8"/>
      <color indexed="8"/>
      <name val="宋体"/>
      <charset val="1"/>
      <scheme val="minor"/>
    </font>
    <font>
      <sz val="8"/>
      <color indexed="8"/>
      <name val="宋体"/>
      <charset val="1"/>
      <scheme val="minor"/>
    </font>
    <font>
      <b/>
      <sz val="8"/>
      <name val="宋体"/>
      <charset val="134"/>
    </font>
    <font>
      <b/>
      <sz val="8"/>
      <color indexed="8"/>
      <name val="宋体"/>
      <charset val="1"/>
    </font>
    <font>
      <sz val="8"/>
      <name val="宋体"/>
      <charset val="134"/>
    </font>
    <font>
      <sz val="8"/>
      <color indexed="8"/>
      <name val="宋体"/>
      <charset val="1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3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6" applyNumberFormat="0" applyAlignment="0" applyProtection="0">
      <alignment vertical="center"/>
    </xf>
    <xf numFmtId="0" fontId="30" fillId="5" borderId="7" applyNumberFormat="0" applyAlignment="0" applyProtection="0">
      <alignment vertical="center"/>
    </xf>
    <xf numFmtId="0" fontId="31" fillId="5" borderId="6" applyNumberFormat="0" applyAlignment="0" applyProtection="0">
      <alignment vertical="center"/>
    </xf>
    <xf numFmtId="0" fontId="32" fillId="6" borderId="8" applyNumberFormat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176" fontId="8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3.5" outlineLevelRow="7"/>
  <cols>
    <col min="1" max="1" width="3.625" customWidth="1"/>
    <col min="2" max="2" width="3.75" customWidth="1"/>
    <col min="3" max="3" width="4.625" customWidth="1"/>
    <col min="4" max="4" width="19.25" customWidth="1"/>
    <col min="5" max="10" width="9.75" customWidth="1"/>
  </cols>
  <sheetData>
    <row r="1" ht="64.15" customHeight="1" spans="1:9">
      <c r="A1" s="81" t="s">
        <v>0</v>
      </c>
      <c r="B1" s="81"/>
      <c r="C1" s="81"/>
      <c r="D1" s="81"/>
      <c r="E1" s="81"/>
      <c r="F1" s="81"/>
      <c r="G1" s="81"/>
      <c r="H1" s="81"/>
      <c r="I1" s="81"/>
    </row>
    <row r="2" ht="20.45" customHeight="1" spans="1:9">
      <c r="A2" s="11"/>
      <c r="B2" s="11"/>
      <c r="C2" s="11"/>
      <c r="D2" s="11"/>
      <c r="E2" s="11"/>
      <c r="F2" s="11"/>
      <c r="G2" s="11"/>
      <c r="H2" s="11"/>
      <c r="I2" s="11"/>
    </row>
    <row r="3" ht="18.75" customHeight="1" spans="1:9">
      <c r="A3" s="11"/>
      <c r="B3" s="11"/>
      <c r="C3" s="11"/>
      <c r="D3" s="11"/>
      <c r="E3" s="11"/>
      <c r="F3" s="11"/>
      <c r="G3" s="11"/>
      <c r="H3" s="11"/>
      <c r="I3" s="11"/>
    </row>
    <row r="4" ht="34.7" customHeight="1" spans="1:9">
      <c r="A4" s="82"/>
      <c r="B4" s="83"/>
      <c r="C4" s="1"/>
      <c r="D4" s="82" t="s">
        <v>1</v>
      </c>
      <c r="E4" s="83" t="s">
        <v>2</v>
      </c>
      <c r="F4" s="83"/>
      <c r="G4" s="83"/>
      <c r="H4" s="83"/>
      <c r="I4" s="1"/>
    </row>
    <row r="5" ht="47.45" customHeight="1" spans="1:9">
      <c r="A5" s="82"/>
      <c r="B5" s="83"/>
      <c r="C5" s="1"/>
      <c r="D5" s="82" t="s">
        <v>3</v>
      </c>
      <c r="E5" s="83" t="s">
        <v>4</v>
      </c>
      <c r="F5" s="83"/>
      <c r="G5" s="83"/>
      <c r="H5" s="83"/>
      <c r="I5" s="1"/>
    </row>
    <row r="6" ht="14.25" customHeight="1"/>
    <row r="7" ht="14.25" customHeight="1"/>
    <row r="8" ht="14.25" customHeight="1" spans="4:4">
      <c r="D8" s="1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pane ySplit="5" topLeftCell="A6" activePane="bottomLeft" state="frozen"/>
      <selection/>
      <selection pane="bottomLeft" activeCell="I11" sqref="I11"/>
    </sheetView>
  </sheetViews>
  <sheetFormatPr defaultColWidth="10" defaultRowHeight="13.5" outlineLevelCol="4"/>
  <cols>
    <col min="1" max="1" width="15.875" customWidth="1"/>
    <col min="2" max="2" width="26.75" customWidth="1"/>
    <col min="3" max="3" width="14.625" customWidth="1"/>
    <col min="4" max="4" width="18.625" customWidth="1"/>
    <col min="5" max="5" width="17.625" customWidth="1"/>
    <col min="8" max="8" width="11.5"/>
  </cols>
  <sheetData>
    <row r="1" ht="16.5" customHeight="1" spans="1:5">
      <c r="A1" s="1"/>
      <c r="B1" s="1"/>
      <c r="C1" s="1"/>
      <c r="D1" s="1"/>
      <c r="E1" s="16" t="s">
        <v>259</v>
      </c>
    </row>
    <row r="2" ht="35.45" customHeight="1" spans="1:5">
      <c r="A2" s="17" t="s">
        <v>14</v>
      </c>
      <c r="B2" s="17"/>
      <c r="C2" s="17"/>
      <c r="D2" s="17"/>
      <c r="E2" s="17"/>
    </row>
    <row r="3" ht="18" customHeight="1" spans="1:5">
      <c r="A3" s="28" t="s">
        <v>260</v>
      </c>
      <c r="B3" s="28"/>
      <c r="C3" s="28"/>
      <c r="D3" s="28"/>
      <c r="E3" s="29" t="s">
        <v>261</v>
      </c>
    </row>
    <row r="4" ht="33.95" customHeight="1" spans="1:5">
      <c r="A4" s="4" t="s">
        <v>262</v>
      </c>
      <c r="B4" s="4"/>
      <c r="C4" s="4" t="s">
        <v>263</v>
      </c>
      <c r="D4" s="4"/>
      <c r="E4" s="4"/>
    </row>
    <row r="5" ht="19.9" customHeight="1" spans="1:5">
      <c r="A5" s="4" t="s">
        <v>264</v>
      </c>
      <c r="B5" s="4" t="s">
        <v>161</v>
      </c>
      <c r="C5" s="4" t="s">
        <v>136</v>
      </c>
      <c r="D5" s="4" t="s">
        <v>223</v>
      </c>
      <c r="E5" s="4" t="s">
        <v>224</v>
      </c>
    </row>
    <row r="6" ht="23.1" customHeight="1" spans="1:5">
      <c r="A6" s="12" t="s">
        <v>265</v>
      </c>
      <c r="B6" s="12" t="s">
        <v>202</v>
      </c>
      <c r="C6" s="30">
        <f>D6+E6</f>
        <v>780.835444</v>
      </c>
      <c r="D6" s="30">
        <v>780.835444</v>
      </c>
      <c r="E6" s="30"/>
    </row>
    <row r="7" ht="23.1" customHeight="1" spans="1:5">
      <c r="A7" s="31" t="s">
        <v>266</v>
      </c>
      <c r="B7" s="31" t="s">
        <v>267</v>
      </c>
      <c r="C7" s="30">
        <f t="shared" ref="C7:C16" si="0">D7+E7</f>
        <v>169.938304</v>
      </c>
      <c r="D7" s="32">
        <v>169.938304</v>
      </c>
      <c r="E7" s="33"/>
    </row>
    <row r="8" ht="23.1" customHeight="1" spans="1:5">
      <c r="A8" s="31" t="s">
        <v>268</v>
      </c>
      <c r="B8" s="31" t="s">
        <v>269</v>
      </c>
      <c r="C8" s="30">
        <f t="shared" si="0"/>
        <v>4.371144</v>
      </c>
      <c r="D8" s="33">
        <v>4.371144</v>
      </c>
      <c r="E8" s="33"/>
    </row>
    <row r="9" ht="23.1" customHeight="1" spans="1:5">
      <c r="A9" s="31" t="s">
        <v>270</v>
      </c>
      <c r="B9" s="31" t="s">
        <v>271</v>
      </c>
      <c r="C9" s="30">
        <f t="shared" si="0"/>
        <v>92.432</v>
      </c>
      <c r="D9" s="33">
        <v>92.432</v>
      </c>
      <c r="E9" s="33"/>
    </row>
    <row r="10" ht="23.1" customHeight="1" spans="1:5">
      <c r="A10" s="31" t="s">
        <v>272</v>
      </c>
      <c r="B10" s="31" t="s">
        <v>273</v>
      </c>
      <c r="C10" s="30">
        <f t="shared" si="0"/>
        <v>282.0844</v>
      </c>
      <c r="D10" s="33">
        <f>299.0844-17</f>
        <v>282.0844</v>
      </c>
      <c r="E10" s="33"/>
    </row>
    <row r="11" ht="23.1" customHeight="1" spans="1:5">
      <c r="A11" s="31" t="s">
        <v>274</v>
      </c>
      <c r="B11" s="31" t="s">
        <v>275</v>
      </c>
      <c r="C11" s="30">
        <f t="shared" si="0"/>
        <v>138.03</v>
      </c>
      <c r="D11" s="33">
        <v>138.03</v>
      </c>
      <c r="E11" s="33"/>
    </row>
    <row r="12" ht="23.1" customHeight="1" spans="1:5">
      <c r="A12" s="31" t="s">
        <v>276</v>
      </c>
      <c r="B12" s="31" t="s">
        <v>277</v>
      </c>
      <c r="C12" s="30">
        <f t="shared" si="0"/>
        <v>37.154724</v>
      </c>
      <c r="D12" s="33">
        <v>37.154724</v>
      </c>
      <c r="E12" s="33"/>
    </row>
    <row r="13" ht="23.1" customHeight="1" spans="1:5">
      <c r="A13" s="31" t="s">
        <v>278</v>
      </c>
      <c r="B13" s="31" t="s">
        <v>279</v>
      </c>
      <c r="C13" s="30">
        <f t="shared" si="0"/>
        <v>4.371144</v>
      </c>
      <c r="D13" s="33">
        <v>4.371144</v>
      </c>
      <c r="E13" s="33"/>
    </row>
    <row r="14" ht="23.1" customHeight="1" spans="1:5">
      <c r="A14" s="31" t="s">
        <v>280</v>
      </c>
      <c r="B14" s="31" t="s">
        <v>281</v>
      </c>
      <c r="C14" s="30">
        <f t="shared" si="0"/>
        <v>52.453728</v>
      </c>
      <c r="D14" s="33">
        <v>52.453728</v>
      </c>
      <c r="E14" s="33"/>
    </row>
    <row r="15" ht="23.1" customHeight="1" spans="1:5">
      <c r="A15" s="12" t="s">
        <v>282</v>
      </c>
      <c r="B15" s="12" t="s">
        <v>283</v>
      </c>
      <c r="C15" s="30">
        <f t="shared" si="0"/>
        <v>0.72</v>
      </c>
      <c r="D15" s="30"/>
      <c r="E15" s="30">
        <v>0.72</v>
      </c>
    </row>
    <row r="16" ht="23.1" customHeight="1" spans="1:5">
      <c r="A16" s="31" t="s">
        <v>284</v>
      </c>
      <c r="B16" s="31" t="s">
        <v>285</v>
      </c>
      <c r="C16" s="30">
        <f t="shared" si="0"/>
        <v>0.72</v>
      </c>
      <c r="D16" s="33"/>
      <c r="E16" s="33">
        <v>0.72</v>
      </c>
    </row>
    <row r="17" ht="19.9" customHeight="1" spans="1:5">
      <c r="A17" s="18" t="s">
        <v>136</v>
      </c>
      <c r="B17" s="18"/>
      <c r="C17" s="30">
        <f>C15+C6</f>
        <v>781.555444</v>
      </c>
      <c r="D17" s="30">
        <f>D6+D15</f>
        <v>780.835444</v>
      </c>
      <c r="E17" s="30">
        <v>0.72</v>
      </c>
    </row>
    <row r="18" ht="14.25" customHeight="1" spans="1:5">
      <c r="A18" s="7" t="s">
        <v>258</v>
      </c>
      <c r="B18" s="7"/>
      <c r="C18" s="7"/>
      <c r="D18" s="7"/>
      <c r="E18" s="7"/>
    </row>
  </sheetData>
  <mergeCells count="6">
    <mergeCell ref="A2:E2"/>
    <mergeCell ref="A3:D3"/>
    <mergeCell ref="A4:B4"/>
    <mergeCell ref="C4:E4"/>
    <mergeCell ref="A17:B17"/>
    <mergeCell ref="A18:B18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workbookViewId="0">
      <selection activeCell="J8" sqref="H8:J8"/>
    </sheetView>
  </sheetViews>
  <sheetFormatPr defaultColWidth="10" defaultRowHeight="13.5"/>
  <cols>
    <col min="1" max="1" width="4.375" customWidth="1"/>
    <col min="2" max="2" width="4.75" customWidth="1"/>
    <col min="3" max="3" width="5.375" customWidth="1"/>
    <col min="4" max="4" width="9.625" customWidth="1"/>
    <col min="5" max="5" width="21.25" customWidth="1"/>
    <col min="6" max="6" width="13.375" customWidth="1"/>
    <col min="7" max="7" width="12.5" customWidth="1"/>
    <col min="8" max="9" width="10.25" customWidth="1"/>
    <col min="10" max="10" width="9.125" customWidth="1"/>
    <col min="11" max="11" width="10.25" customWidth="1"/>
    <col min="12" max="12" width="12.5" customWidth="1"/>
    <col min="13" max="13" width="9.625" customWidth="1"/>
    <col min="14" max="14" width="9.875" customWidth="1"/>
    <col min="15" max="15" width="9.75" customWidth="1"/>
  </cols>
  <sheetData>
    <row r="1" ht="14.25" customHeight="1" spans="1:14">
      <c r="A1" s="1"/>
      <c r="M1" s="16" t="s">
        <v>286</v>
      </c>
      <c r="N1" s="16"/>
    </row>
    <row r="2" ht="39.2" customHeight="1" spans="1:14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18" customHeight="1" spans="1:14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" t="s">
        <v>32</v>
      </c>
      <c r="N3" s="9"/>
    </row>
    <row r="4" ht="36.95" customHeight="1" spans="1:14">
      <c r="A4" s="4" t="s">
        <v>159</v>
      </c>
      <c r="B4" s="4"/>
      <c r="C4" s="4"/>
      <c r="D4" s="4" t="s">
        <v>181</v>
      </c>
      <c r="E4" s="4" t="s">
        <v>182</v>
      </c>
      <c r="F4" s="4" t="s">
        <v>201</v>
      </c>
      <c r="G4" s="4" t="s">
        <v>184</v>
      </c>
      <c r="H4" s="4"/>
      <c r="I4" s="4"/>
      <c r="J4" s="4"/>
      <c r="K4" s="4"/>
      <c r="L4" s="4" t="s">
        <v>188</v>
      </c>
      <c r="M4" s="4"/>
      <c r="N4" s="4"/>
    </row>
    <row r="5" ht="34.7" customHeight="1" spans="1:14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287</v>
      </c>
      <c r="I5" s="4" t="s">
        <v>288</v>
      </c>
      <c r="J5" s="4" t="s">
        <v>289</v>
      </c>
      <c r="K5" s="4" t="s">
        <v>290</v>
      </c>
      <c r="L5" s="4" t="s">
        <v>136</v>
      </c>
      <c r="M5" s="4" t="s">
        <v>202</v>
      </c>
      <c r="N5" s="4" t="s">
        <v>291</v>
      </c>
    </row>
    <row r="6" ht="19.9" customHeight="1" spans="1:14">
      <c r="A6" s="14"/>
      <c r="B6" s="14"/>
      <c r="C6" s="14"/>
      <c r="D6" s="14"/>
      <c r="E6" s="14" t="s">
        <v>136</v>
      </c>
      <c r="F6" s="27">
        <v>780.835444</v>
      </c>
      <c r="G6" s="27">
        <v>780.835444</v>
      </c>
      <c r="H6" s="27">
        <v>512.5464</v>
      </c>
      <c r="I6" s="27">
        <v>215.835316</v>
      </c>
      <c r="J6" s="27">
        <v>52.453728</v>
      </c>
      <c r="K6" s="27"/>
      <c r="L6" s="27"/>
      <c r="M6" s="27"/>
      <c r="N6" s="27"/>
    </row>
    <row r="7" ht="19.9" customHeight="1" spans="1:14">
      <c r="A7" s="14"/>
      <c r="B7" s="14"/>
      <c r="C7" s="14"/>
      <c r="D7" s="12" t="s">
        <v>154</v>
      </c>
      <c r="E7" s="12" t="s">
        <v>155</v>
      </c>
      <c r="F7" s="27">
        <v>780.835444</v>
      </c>
      <c r="G7" s="27">
        <v>780.835444</v>
      </c>
      <c r="H7" s="27">
        <v>512.5464</v>
      </c>
      <c r="I7" s="27">
        <v>215.835316</v>
      </c>
      <c r="J7" s="27">
        <v>52.453728</v>
      </c>
      <c r="K7" s="27"/>
      <c r="L7" s="27"/>
      <c r="M7" s="27"/>
      <c r="N7" s="27"/>
    </row>
    <row r="8" ht="19.9" customHeight="1" spans="1:14">
      <c r="A8" s="14"/>
      <c r="B8" s="14"/>
      <c r="C8" s="14"/>
      <c r="D8" s="20" t="s">
        <v>156</v>
      </c>
      <c r="E8" s="20" t="s">
        <v>157</v>
      </c>
      <c r="F8" s="27">
        <f>F9+F10+F11+F12+F13+F14</f>
        <v>780.835444</v>
      </c>
      <c r="G8" s="27">
        <f>G9+G10+G11+G12+G13+G14</f>
        <v>780.835444</v>
      </c>
      <c r="H8" s="27">
        <f>H9+H10+H11+H12+H13+H14</f>
        <v>512.5464</v>
      </c>
      <c r="I8" s="27">
        <f>I9+I10+I11+I12+I13+I14</f>
        <v>215.835316</v>
      </c>
      <c r="J8" s="27">
        <f>J9+J10+J11+J12+J13+J14</f>
        <v>52.453728</v>
      </c>
      <c r="K8" s="27"/>
      <c r="L8" s="27"/>
      <c r="M8" s="27"/>
      <c r="N8" s="27"/>
    </row>
    <row r="9" ht="19.9" customHeight="1" spans="1:14">
      <c r="A9" s="23" t="s">
        <v>225</v>
      </c>
      <c r="B9" s="23" t="s">
        <v>228</v>
      </c>
      <c r="C9" s="23" t="s">
        <v>228</v>
      </c>
      <c r="D9" s="19" t="s">
        <v>198</v>
      </c>
      <c r="E9" s="5" t="s">
        <v>292</v>
      </c>
      <c r="F9" s="6">
        <v>169.938304</v>
      </c>
      <c r="G9" s="6">
        <v>169.938304</v>
      </c>
      <c r="H9" s="21"/>
      <c r="I9" s="21">
        <v>169.938304</v>
      </c>
      <c r="J9" s="21"/>
      <c r="K9" s="21"/>
      <c r="L9" s="6"/>
      <c r="M9" s="21"/>
      <c r="N9" s="21"/>
    </row>
    <row r="10" ht="19.9" customHeight="1" spans="1:14">
      <c r="A10" s="23" t="s">
        <v>225</v>
      </c>
      <c r="B10" s="23" t="s">
        <v>233</v>
      </c>
      <c r="C10" s="23" t="s">
        <v>233</v>
      </c>
      <c r="D10" s="19" t="s">
        <v>198</v>
      </c>
      <c r="E10" s="5" t="s">
        <v>235</v>
      </c>
      <c r="F10" s="6">
        <v>4.371144</v>
      </c>
      <c r="G10" s="6">
        <v>4.371144</v>
      </c>
      <c r="H10" s="21"/>
      <c r="I10" s="21">
        <v>4.371144</v>
      </c>
      <c r="J10" s="21"/>
      <c r="K10" s="21"/>
      <c r="L10" s="6"/>
      <c r="M10" s="21"/>
      <c r="N10" s="21"/>
    </row>
    <row r="11" ht="19.9" customHeight="1" spans="1:14">
      <c r="A11" s="23" t="s">
        <v>171</v>
      </c>
      <c r="B11" s="23" t="s">
        <v>174</v>
      </c>
      <c r="C11" s="23" t="s">
        <v>177</v>
      </c>
      <c r="D11" s="19" t="s">
        <v>198</v>
      </c>
      <c r="E11" s="5" t="s">
        <v>199</v>
      </c>
      <c r="F11" s="6">
        <v>512.5464</v>
      </c>
      <c r="G11" s="6">
        <v>512.5464</v>
      </c>
      <c r="H11" s="21">
        <f>529.5464-17</f>
        <v>512.5464</v>
      </c>
      <c r="I11" s="21"/>
      <c r="J11" s="21"/>
      <c r="K11" s="21"/>
      <c r="L11" s="6"/>
      <c r="M11" s="21"/>
      <c r="N11" s="21"/>
    </row>
    <row r="12" ht="19.9" customHeight="1" spans="1:14">
      <c r="A12" s="23" t="s">
        <v>171</v>
      </c>
      <c r="B12" s="23" t="s">
        <v>242</v>
      </c>
      <c r="C12" s="23" t="s">
        <v>174</v>
      </c>
      <c r="D12" s="19" t="s">
        <v>198</v>
      </c>
      <c r="E12" s="5" t="s">
        <v>293</v>
      </c>
      <c r="F12" s="6">
        <v>37.154724</v>
      </c>
      <c r="G12" s="6">
        <v>37.154724</v>
      </c>
      <c r="H12" s="21"/>
      <c r="I12" s="21">
        <v>37.154724</v>
      </c>
      <c r="J12" s="21"/>
      <c r="K12" s="21"/>
      <c r="L12" s="6"/>
      <c r="M12" s="21"/>
      <c r="N12" s="21"/>
    </row>
    <row r="13" ht="19.9" customHeight="1" spans="1:14">
      <c r="A13" s="23" t="s">
        <v>171</v>
      </c>
      <c r="B13" s="23" t="s">
        <v>242</v>
      </c>
      <c r="C13" s="23" t="s">
        <v>247</v>
      </c>
      <c r="D13" s="19" t="s">
        <v>198</v>
      </c>
      <c r="E13" s="5" t="s">
        <v>294</v>
      </c>
      <c r="F13" s="6">
        <v>4.371144</v>
      </c>
      <c r="G13" s="6">
        <v>4.371144</v>
      </c>
      <c r="H13" s="21"/>
      <c r="I13" s="21">
        <v>4.371144</v>
      </c>
      <c r="J13" s="21"/>
      <c r="K13" s="21"/>
      <c r="L13" s="6"/>
      <c r="M13" s="21"/>
      <c r="N13" s="21"/>
    </row>
    <row r="14" ht="19.9" customHeight="1" spans="1:14">
      <c r="A14" s="23" t="s">
        <v>250</v>
      </c>
      <c r="B14" s="23" t="s">
        <v>174</v>
      </c>
      <c r="C14" s="23" t="s">
        <v>255</v>
      </c>
      <c r="D14" s="19" t="s">
        <v>198</v>
      </c>
      <c r="E14" s="5" t="s">
        <v>295</v>
      </c>
      <c r="F14" s="6">
        <v>52.453728</v>
      </c>
      <c r="G14" s="6">
        <v>52.453728</v>
      </c>
      <c r="H14" s="21"/>
      <c r="I14" s="21"/>
      <c r="J14" s="21">
        <v>52.453728</v>
      </c>
      <c r="K14" s="21"/>
      <c r="L14" s="6"/>
      <c r="M14" s="21"/>
      <c r="N14" s="21"/>
    </row>
    <row r="15" ht="14.25" customHeight="1" spans="1:5">
      <c r="A15" s="7" t="s">
        <v>258</v>
      </c>
      <c r="B15" s="7"/>
      <c r="C15" s="7"/>
      <c r="D15" s="7"/>
      <c r="E15" s="7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5:E15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"/>
  <sheetViews>
    <sheetView topLeftCell="C1" workbookViewId="0">
      <selection activeCell="K18" sqref="K18"/>
    </sheetView>
  </sheetViews>
  <sheetFormatPr defaultColWidth="10" defaultRowHeight="13.5"/>
  <cols>
    <col min="1" max="1" width="4.25" customWidth="1"/>
    <col min="2" max="2" width="4.5" customWidth="1"/>
    <col min="3" max="3" width="4.625" customWidth="1"/>
    <col min="4" max="4" width="8" customWidth="1"/>
    <col min="5" max="5" width="20.125" customWidth="1"/>
    <col min="6" max="6" width="14" customWidth="1"/>
    <col min="7" max="12" width="7.75" customWidth="1"/>
    <col min="13" max="13" width="8.25" customWidth="1"/>
    <col min="14" max="22" width="7.75" customWidth="1"/>
    <col min="23" max="23" width="9.75" customWidth="1"/>
  </cols>
  <sheetData>
    <row r="1" ht="14.25" customHeight="1" spans="1:22">
      <c r="A1" s="1"/>
      <c r="U1" s="16" t="s">
        <v>296</v>
      </c>
      <c r="V1" s="16"/>
    </row>
    <row r="2" ht="43.7" customHeight="1" spans="1:22">
      <c r="A2" s="10" t="s">
        <v>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ht="21.2" customHeight="1" spans="1:22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9" t="s">
        <v>32</v>
      </c>
      <c r="V3" s="9"/>
    </row>
    <row r="4" ht="23.45" customHeight="1" spans="1:22">
      <c r="A4" s="4" t="s">
        <v>159</v>
      </c>
      <c r="B4" s="4"/>
      <c r="C4" s="4"/>
      <c r="D4" s="4" t="s">
        <v>181</v>
      </c>
      <c r="E4" s="4" t="s">
        <v>182</v>
      </c>
      <c r="F4" s="4" t="s">
        <v>201</v>
      </c>
      <c r="G4" s="4" t="s">
        <v>297</v>
      </c>
      <c r="H4" s="4"/>
      <c r="I4" s="4"/>
      <c r="J4" s="4"/>
      <c r="K4" s="4"/>
      <c r="L4" s="4" t="s">
        <v>298</v>
      </c>
      <c r="M4" s="4"/>
      <c r="N4" s="4"/>
      <c r="O4" s="4"/>
      <c r="P4" s="4"/>
      <c r="Q4" s="4"/>
      <c r="R4" s="4" t="s">
        <v>289</v>
      </c>
      <c r="S4" s="4" t="s">
        <v>299</v>
      </c>
      <c r="T4" s="4"/>
      <c r="U4" s="4"/>
      <c r="V4" s="4"/>
    </row>
    <row r="5" ht="39.2" customHeight="1" spans="1:22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300</v>
      </c>
      <c r="I5" s="4" t="s">
        <v>301</v>
      </c>
      <c r="J5" s="4" t="s">
        <v>302</v>
      </c>
      <c r="K5" s="4" t="s">
        <v>303</v>
      </c>
      <c r="L5" s="4" t="s">
        <v>136</v>
      </c>
      <c r="M5" s="4" t="s">
        <v>304</v>
      </c>
      <c r="N5" s="4" t="s">
        <v>305</v>
      </c>
      <c r="O5" s="4" t="s">
        <v>306</v>
      </c>
      <c r="P5" s="4" t="s">
        <v>307</v>
      </c>
      <c r="Q5" s="4" t="s">
        <v>308</v>
      </c>
      <c r="R5" s="4"/>
      <c r="S5" s="4" t="s">
        <v>136</v>
      </c>
      <c r="T5" s="4" t="s">
        <v>309</v>
      </c>
      <c r="U5" s="4" t="s">
        <v>310</v>
      </c>
      <c r="V5" s="4" t="s">
        <v>290</v>
      </c>
    </row>
    <row r="6" ht="19.9" customHeight="1" spans="1:22">
      <c r="A6" s="14"/>
      <c r="B6" s="14"/>
      <c r="C6" s="14"/>
      <c r="D6" s="14"/>
      <c r="E6" s="14" t="s">
        <v>136</v>
      </c>
      <c r="F6" s="13">
        <f>G6+L6+R6</f>
        <v>780.835444</v>
      </c>
      <c r="G6" s="13">
        <f t="shared" ref="G6:G11" si="0">H6+I6+J6+K6</f>
        <v>512.5464</v>
      </c>
      <c r="H6" s="13">
        <v>282.0844</v>
      </c>
      <c r="I6" s="13"/>
      <c r="J6" s="13">
        <v>92.432</v>
      </c>
      <c r="K6" s="13">
        <v>138.03</v>
      </c>
      <c r="L6" s="13">
        <v>215.835316</v>
      </c>
      <c r="M6" s="13">
        <v>69.938304</v>
      </c>
      <c r="N6" s="13"/>
      <c r="O6" s="13">
        <v>37.154724</v>
      </c>
      <c r="P6" s="13">
        <v>4.371144</v>
      </c>
      <c r="Q6" s="13">
        <v>4.371144</v>
      </c>
      <c r="R6" s="13">
        <v>52.453728</v>
      </c>
      <c r="S6" s="13"/>
      <c r="T6" s="13"/>
      <c r="U6" s="13"/>
      <c r="V6" s="13"/>
    </row>
    <row r="7" ht="19.9" customHeight="1" spans="1:22">
      <c r="A7" s="14"/>
      <c r="B7" s="14"/>
      <c r="C7" s="14"/>
      <c r="D7" s="12" t="s">
        <v>154</v>
      </c>
      <c r="E7" s="12" t="s">
        <v>155</v>
      </c>
      <c r="F7" s="13">
        <f>G7+L7+R7</f>
        <v>780.835444</v>
      </c>
      <c r="G7" s="13">
        <f t="shared" si="0"/>
        <v>512.5464</v>
      </c>
      <c r="H7" s="13">
        <v>282.0844</v>
      </c>
      <c r="I7" s="13"/>
      <c r="J7" s="13">
        <v>92.432</v>
      </c>
      <c r="K7" s="13">
        <v>138.03</v>
      </c>
      <c r="L7" s="13">
        <v>215.835316</v>
      </c>
      <c r="M7" s="13">
        <v>69.938304</v>
      </c>
      <c r="N7" s="13"/>
      <c r="O7" s="13">
        <v>37.154724</v>
      </c>
      <c r="P7" s="13">
        <v>4.371144</v>
      </c>
      <c r="Q7" s="13">
        <v>4.371144</v>
      </c>
      <c r="R7" s="13">
        <v>52.453728</v>
      </c>
      <c r="S7" s="13"/>
      <c r="T7" s="13"/>
      <c r="U7" s="13"/>
      <c r="V7" s="13"/>
    </row>
    <row r="8" ht="19.9" customHeight="1" spans="1:22">
      <c r="A8" s="14"/>
      <c r="B8" s="14"/>
      <c r="C8" s="14"/>
      <c r="D8" s="20" t="s">
        <v>156</v>
      </c>
      <c r="E8" s="20" t="s">
        <v>157</v>
      </c>
      <c r="F8" s="13">
        <f>F9+F10+F11+F12+F13+F14</f>
        <v>780.839044</v>
      </c>
      <c r="G8" s="13">
        <f t="shared" si="0"/>
        <v>512.5464</v>
      </c>
      <c r="H8" s="13">
        <f t="shared" ref="G8:R8" si="1">H9+H10+H11+H12+H13+H14</f>
        <v>282.0844</v>
      </c>
      <c r="I8" s="13"/>
      <c r="J8" s="13">
        <f t="shared" si="1"/>
        <v>92.432</v>
      </c>
      <c r="K8" s="13">
        <f t="shared" si="1"/>
        <v>138.03</v>
      </c>
      <c r="L8" s="13">
        <f t="shared" si="1"/>
        <v>215.835316</v>
      </c>
      <c r="M8" s="13">
        <f t="shared" si="1"/>
        <v>169.938304</v>
      </c>
      <c r="N8" s="13">
        <f t="shared" si="1"/>
        <v>0</v>
      </c>
      <c r="O8" s="13">
        <f t="shared" si="1"/>
        <v>37.154724</v>
      </c>
      <c r="P8" s="13">
        <f t="shared" si="1"/>
        <v>4.371144</v>
      </c>
      <c r="Q8" s="13">
        <f t="shared" si="1"/>
        <v>4.371144</v>
      </c>
      <c r="R8" s="13">
        <f t="shared" si="1"/>
        <v>52.453728</v>
      </c>
      <c r="S8" s="13"/>
      <c r="T8" s="13"/>
      <c r="U8" s="13"/>
      <c r="V8" s="13"/>
    </row>
    <row r="9" ht="19.9" customHeight="1" spans="1:22">
      <c r="A9" s="23" t="s">
        <v>225</v>
      </c>
      <c r="B9" s="23" t="s">
        <v>228</v>
      </c>
      <c r="C9" s="23" t="s">
        <v>228</v>
      </c>
      <c r="D9" s="19" t="s">
        <v>198</v>
      </c>
      <c r="E9" s="5" t="s">
        <v>292</v>
      </c>
      <c r="F9" s="6">
        <v>169.938304</v>
      </c>
      <c r="G9" s="21"/>
      <c r="H9" s="21"/>
      <c r="I9" s="21"/>
      <c r="J9" s="21"/>
      <c r="K9" s="21"/>
      <c r="L9" s="6">
        <v>169.938304</v>
      </c>
      <c r="M9" s="6">
        <v>169.938304</v>
      </c>
      <c r="N9" s="21"/>
      <c r="O9" s="21"/>
      <c r="P9" s="21"/>
      <c r="Q9" s="21"/>
      <c r="R9" s="21"/>
      <c r="S9" s="6"/>
      <c r="T9" s="21"/>
      <c r="U9" s="21"/>
      <c r="V9" s="21"/>
    </row>
    <row r="10" ht="19.9" customHeight="1" spans="1:22">
      <c r="A10" s="23" t="s">
        <v>225</v>
      </c>
      <c r="B10" s="23" t="s">
        <v>233</v>
      </c>
      <c r="C10" s="23" t="s">
        <v>233</v>
      </c>
      <c r="D10" s="19" t="s">
        <v>198</v>
      </c>
      <c r="E10" s="5" t="s">
        <v>235</v>
      </c>
      <c r="F10" s="6">
        <v>4.371144</v>
      </c>
      <c r="G10" s="21"/>
      <c r="H10" s="21"/>
      <c r="I10" s="21"/>
      <c r="J10" s="21"/>
      <c r="K10" s="21"/>
      <c r="L10" s="6">
        <v>4.371144</v>
      </c>
      <c r="M10" s="21"/>
      <c r="N10" s="21"/>
      <c r="O10" s="21"/>
      <c r="P10" s="21"/>
      <c r="Q10" s="21">
        <v>4.371144</v>
      </c>
      <c r="R10" s="21"/>
      <c r="S10" s="6"/>
      <c r="T10" s="21"/>
      <c r="U10" s="21"/>
      <c r="V10" s="21"/>
    </row>
    <row r="11" ht="19.9" customHeight="1" spans="1:22">
      <c r="A11" s="23" t="s">
        <v>171</v>
      </c>
      <c r="B11" s="23" t="s">
        <v>174</v>
      </c>
      <c r="C11" s="23" t="s">
        <v>177</v>
      </c>
      <c r="D11" s="19" t="s">
        <v>198</v>
      </c>
      <c r="E11" s="5" t="s">
        <v>199</v>
      </c>
      <c r="F11" s="6">
        <v>512.55</v>
      </c>
      <c r="G11" s="13">
        <f t="shared" si="0"/>
        <v>512.5464</v>
      </c>
      <c r="H11" s="21">
        <f>299.0844-17</f>
        <v>282.0844</v>
      </c>
      <c r="I11" s="21"/>
      <c r="J11" s="21">
        <v>92.432</v>
      </c>
      <c r="K11" s="21">
        <v>138.03</v>
      </c>
      <c r="L11" s="6"/>
      <c r="M11" s="21"/>
      <c r="N11" s="21"/>
      <c r="O11" s="21"/>
      <c r="P11" s="21"/>
      <c r="Q11" s="21"/>
      <c r="R11" s="21"/>
      <c r="S11" s="6"/>
      <c r="T11" s="21"/>
      <c r="U11" s="21"/>
      <c r="V11" s="21"/>
    </row>
    <row r="12" ht="19.9" customHeight="1" spans="1:22">
      <c r="A12" s="23" t="s">
        <v>171</v>
      </c>
      <c r="B12" s="23" t="s">
        <v>242</v>
      </c>
      <c r="C12" s="23" t="s">
        <v>174</v>
      </c>
      <c r="D12" s="19" t="s">
        <v>198</v>
      </c>
      <c r="E12" s="5" t="s">
        <v>293</v>
      </c>
      <c r="F12" s="6">
        <v>37.154724</v>
      </c>
      <c r="G12" s="21"/>
      <c r="H12" s="21"/>
      <c r="I12" s="21"/>
      <c r="J12" s="21"/>
      <c r="K12" s="21"/>
      <c r="L12" s="6">
        <v>37.154724</v>
      </c>
      <c r="M12" s="21"/>
      <c r="N12" s="21"/>
      <c r="O12" s="21">
        <v>37.154724</v>
      </c>
      <c r="P12" s="21"/>
      <c r="Q12" s="21"/>
      <c r="R12" s="21"/>
      <c r="S12" s="6"/>
      <c r="T12" s="21"/>
      <c r="U12" s="21"/>
      <c r="V12" s="21"/>
    </row>
    <row r="13" ht="19.9" customHeight="1" spans="1:22">
      <c r="A13" s="23" t="s">
        <v>171</v>
      </c>
      <c r="B13" s="23" t="s">
        <v>242</v>
      </c>
      <c r="C13" s="23" t="s">
        <v>247</v>
      </c>
      <c r="D13" s="19" t="s">
        <v>198</v>
      </c>
      <c r="E13" s="5" t="s">
        <v>294</v>
      </c>
      <c r="F13" s="6">
        <v>4.371144</v>
      </c>
      <c r="G13" s="21"/>
      <c r="H13" s="21"/>
      <c r="I13" s="21"/>
      <c r="J13" s="21"/>
      <c r="K13" s="21"/>
      <c r="L13" s="6">
        <v>4.371144</v>
      </c>
      <c r="M13" s="21"/>
      <c r="N13" s="21"/>
      <c r="O13" s="21"/>
      <c r="P13" s="21">
        <v>4.371144</v>
      </c>
      <c r="Q13" s="21"/>
      <c r="R13" s="21"/>
      <c r="S13" s="6"/>
      <c r="T13" s="21"/>
      <c r="U13" s="21"/>
      <c r="V13" s="21"/>
    </row>
    <row r="14" ht="19.9" customHeight="1" spans="1:22">
      <c r="A14" s="23" t="s">
        <v>250</v>
      </c>
      <c r="B14" s="23" t="s">
        <v>174</v>
      </c>
      <c r="C14" s="23" t="s">
        <v>255</v>
      </c>
      <c r="D14" s="19" t="s">
        <v>198</v>
      </c>
      <c r="E14" s="5" t="s">
        <v>295</v>
      </c>
      <c r="F14" s="6">
        <v>52.453728</v>
      </c>
      <c r="G14" s="21"/>
      <c r="H14" s="21"/>
      <c r="I14" s="21"/>
      <c r="J14" s="21"/>
      <c r="K14" s="21"/>
      <c r="L14" s="6"/>
      <c r="M14" s="21"/>
      <c r="N14" s="21"/>
      <c r="O14" s="21"/>
      <c r="P14" s="21"/>
      <c r="Q14" s="21"/>
      <c r="R14" s="21">
        <v>52.453728</v>
      </c>
      <c r="S14" s="6"/>
      <c r="T14" s="21"/>
      <c r="U14" s="21"/>
      <c r="V14" s="21"/>
    </row>
    <row r="15" ht="14.25" customHeight="1" spans="1:6">
      <c r="A15" s="7" t="s">
        <v>258</v>
      </c>
      <c r="B15" s="7"/>
      <c r="C15" s="7"/>
      <c r="D15" s="7"/>
      <c r="E15" s="7"/>
      <c r="F15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5:E15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A1" sqref="A1"/>
    </sheetView>
  </sheetViews>
  <sheetFormatPr defaultColWidth="10" defaultRowHeight="13.5"/>
  <cols>
    <col min="1" max="1" width="4.375" customWidth="1"/>
    <col min="2" max="2" width="4.75" customWidth="1"/>
    <col min="3" max="3" width="5" customWidth="1"/>
    <col min="4" max="4" width="12.5" customWidth="1"/>
    <col min="5" max="5" width="29.875" customWidth="1"/>
    <col min="6" max="6" width="16.375" customWidth="1"/>
    <col min="7" max="7" width="13.375" customWidth="1"/>
    <col min="8" max="8" width="11.125" customWidth="1"/>
    <col min="9" max="9" width="12.125" customWidth="1"/>
    <col min="10" max="10" width="12" customWidth="1"/>
    <col min="11" max="11" width="11.5" customWidth="1"/>
    <col min="12" max="12" width="9.75" customWidth="1"/>
  </cols>
  <sheetData>
    <row r="1" ht="14.25" customHeight="1" spans="1:11">
      <c r="A1" s="1"/>
      <c r="K1" s="16" t="s">
        <v>311</v>
      </c>
    </row>
    <row r="2" ht="40.7" customHeight="1" spans="1:11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15.75" customHeight="1" spans="1:1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9" t="s">
        <v>32</v>
      </c>
      <c r="K3" s="9"/>
    </row>
    <row r="4" ht="20.45" customHeight="1" spans="1:11">
      <c r="A4" s="4" t="s">
        <v>159</v>
      </c>
      <c r="B4" s="4"/>
      <c r="C4" s="4"/>
      <c r="D4" s="4" t="s">
        <v>181</v>
      </c>
      <c r="E4" s="4" t="s">
        <v>182</v>
      </c>
      <c r="F4" s="4" t="s">
        <v>312</v>
      </c>
      <c r="G4" s="4" t="s">
        <v>313</v>
      </c>
      <c r="H4" s="4" t="s">
        <v>314</v>
      </c>
      <c r="I4" s="4" t="s">
        <v>315</v>
      </c>
      <c r="J4" s="4" t="s">
        <v>316</v>
      </c>
      <c r="K4" s="4" t="s">
        <v>317</v>
      </c>
    </row>
    <row r="5" ht="15" customHeight="1" spans="1:11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</row>
    <row r="6" ht="19.9" customHeight="1" spans="1:11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</row>
    <row r="7" ht="19.9" customHeight="1" spans="1:11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</row>
    <row r="8" ht="19.9" customHeight="1" spans="1:11">
      <c r="A8" s="14"/>
      <c r="B8" s="14"/>
      <c r="C8" s="14"/>
      <c r="D8" s="20"/>
      <c r="E8" s="20"/>
      <c r="F8" s="13"/>
      <c r="G8" s="13"/>
      <c r="H8" s="13"/>
      <c r="I8" s="13"/>
      <c r="J8" s="13"/>
      <c r="K8" s="13"/>
    </row>
    <row r="9" ht="19.9" customHeight="1" spans="1:11">
      <c r="A9" s="23"/>
      <c r="B9" s="23"/>
      <c r="C9" s="23"/>
      <c r="D9" s="19"/>
      <c r="E9" s="5"/>
      <c r="F9" s="6"/>
      <c r="G9" s="21"/>
      <c r="H9" s="21"/>
      <c r="I9" s="21"/>
      <c r="J9" s="21"/>
      <c r="K9" s="21"/>
    </row>
    <row r="10" ht="14.25" customHeight="1" spans="1:5">
      <c r="A10" s="7" t="s">
        <v>258</v>
      </c>
      <c r="B10" s="7"/>
      <c r="C10" s="7"/>
      <c r="D10" s="7"/>
      <c r="E10" s="7"/>
    </row>
  </sheetData>
  <mergeCells count="13">
    <mergeCell ref="A2:K2"/>
    <mergeCell ref="A3:I3"/>
    <mergeCell ref="J3:K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selection activeCell="A1" sqref="A1"/>
    </sheetView>
  </sheetViews>
  <sheetFormatPr defaultColWidth="10" defaultRowHeight="13.5"/>
  <cols>
    <col min="1" max="1" width="4.25" customWidth="1"/>
    <col min="2" max="2" width="4.375" customWidth="1"/>
    <col min="3" max="3" width="4.875" customWidth="1"/>
    <col min="4" max="4" width="9.75" customWidth="1"/>
    <col min="5" max="5" width="20.125" customWidth="1"/>
    <col min="6" max="18" width="7.75" customWidth="1"/>
    <col min="19" max="19" width="9.75" customWidth="1"/>
  </cols>
  <sheetData>
    <row r="1" ht="14.25" customHeight="1" spans="1:18">
      <c r="A1" s="1"/>
      <c r="Q1" s="16" t="s">
        <v>318</v>
      </c>
      <c r="R1" s="16"/>
    </row>
    <row r="2" ht="35.45" customHeight="1" spans="1:18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ht="21.2" customHeight="1" spans="1:18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9" t="s">
        <v>32</v>
      </c>
      <c r="R3" s="9"/>
    </row>
    <row r="4" ht="21.2" customHeight="1" spans="1:18">
      <c r="A4" s="4" t="s">
        <v>159</v>
      </c>
      <c r="B4" s="4"/>
      <c r="C4" s="4"/>
      <c r="D4" s="4" t="s">
        <v>181</v>
      </c>
      <c r="E4" s="4" t="s">
        <v>182</v>
      </c>
      <c r="F4" s="4" t="s">
        <v>312</v>
      </c>
      <c r="G4" s="4" t="s">
        <v>319</v>
      </c>
      <c r="H4" s="4" t="s">
        <v>320</v>
      </c>
      <c r="I4" s="4" t="s">
        <v>321</v>
      </c>
      <c r="J4" s="4" t="s">
        <v>322</v>
      </c>
      <c r="K4" s="4" t="s">
        <v>323</v>
      </c>
      <c r="L4" s="4" t="s">
        <v>324</v>
      </c>
      <c r="M4" s="4" t="s">
        <v>325</v>
      </c>
      <c r="N4" s="4" t="s">
        <v>314</v>
      </c>
      <c r="O4" s="4" t="s">
        <v>326</v>
      </c>
      <c r="P4" s="4" t="s">
        <v>327</v>
      </c>
      <c r="Q4" s="4" t="s">
        <v>315</v>
      </c>
      <c r="R4" s="4" t="s">
        <v>317</v>
      </c>
    </row>
    <row r="5" ht="18.75" customHeight="1" spans="1:18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19.9" customHeight="1" spans="1:18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ht="19.9" customHeight="1" spans="1:18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ht="19.9" customHeight="1" spans="1:18">
      <c r="A8" s="14"/>
      <c r="B8" s="14"/>
      <c r="C8" s="14"/>
      <c r="D8" s="20"/>
      <c r="E8" s="20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ht="19.9" customHeight="1" spans="1:18">
      <c r="A9" s="23"/>
      <c r="B9" s="23"/>
      <c r="C9" s="23"/>
      <c r="D9" s="19"/>
      <c r="E9" s="5"/>
      <c r="F9" s="6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ht="14.25" customHeight="1" spans="1:5">
      <c r="A10" s="7" t="s">
        <v>258</v>
      </c>
      <c r="B10" s="7"/>
      <c r="C10" s="7"/>
      <c r="D10" s="7"/>
      <c r="E10" s="7"/>
    </row>
  </sheetData>
  <mergeCells count="21">
    <mergeCell ref="Q1:R1"/>
    <mergeCell ref="A2:R2"/>
    <mergeCell ref="A3:P3"/>
    <mergeCell ref="Q3:R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625" customWidth="1"/>
    <col min="2" max="2" width="3.875" customWidth="1"/>
    <col min="3" max="3" width="4.125" customWidth="1"/>
    <col min="4" max="4" width="7" customWidth="1"/>
    <col min="5" max="5" width="15.875" customWidth="1"/>
    <col min="6" max="6" width="9.625" customWidth="1"/>
    <col min="7" max="7" width="8.375" customWidth="1"/>
    <col min="8" max="17" width="7.125" customWidth="1"/>
    <col min="18" max="18" width="8.5" customWidth="1"/>
    <col min="19" max="20" width="7.125" customWidth="1"/>
    <col min="21" max="21" width="9.75" customWidth="1"/>
  </cols>
  <sheetData>
    <row r="1" ht="14.25" customHeight="1" spans="1:20">
      <c r="A1" s="1"/>
      <c r="S1" s="16" t="s">
        <v>328</v>
      </c>
      <c r="T1" s="16"/>
    </row>
    <row r="2" ht="31.7" customHeight="1" spans="1:20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21.2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4.95" customHeight="1" spans="1:20">
      <c r="A4" s="4" t="s">
        <v>159</v>
      </c>
      <c r="B4" s="4"/>
      <c r="C4" s="4"/>
      <c r="D4" s="4" t="s">
        <v>181</v>
      </c>
      <c r="E4" s="4" t="s">
        <v>182</v>
      </c>
      <c r="F4" s="4" t="s">
        <v>312</v>
      </c>
      <c r="G4" s="4" t="s">
        <v>185</v>
      </c>
      <c r="H4" s="4"/>
      <c r="I4" s="4"/>
      <c r="J4" s="4"/>
      <c r="K4" s="4"/>
      <c r="L4" s="4"/>
      <c r="M4" s="4"/>
      <c r="N4" s="4"/>
      <c r="O4" s="4"/>
      <c r="P4" s="4"/>
      <c r="Q4" s="4"/>
      <c r="R4" s="4" t="s">
        <v>188</v>
      </c>
      <c r="S4" s="4"/>
      <c r="T4" s="4"/>
    </row>
    <row r="5" ht="31.7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329</v>
      </c>
      <c r="I5" s="4" t="s">
        <v>330</v>
      </c>
      <c r="J5" s="4" t="s">
        <v>331</v>
      </c>
      <c r="K5" s="4" t="s">
        <v>332</v>
      </c>
      <c r="L5" s="4" t="s">
        <v>333</v>
      </c>
      <c r="M5" s="4" t="s">
        <v>334</v>
      </c>
      <c r="N5" s="4" t="s">
        <v>335</v>
      </c>
      <c r="O5" s="4" t="s">
        <v>336</v>
      </c>
      <c r="P5" s="4" t="s">
        <v>337</v>
      </c>
      <c r="Q5" s="4" t="s">
        <v>338</v>
      </c>
      <c r="R5" s="4" t="s">
        <v>136</v>
      </c>
      <c r="S5" s="4" t="s">
        <v>283</v>
      </c>
      <c r="T5" s="4" t="s">
        <v>291</v>
      </c>
    </row>
    <row r="6" ht="19.9" customHeight="1" spans="1:20">
      <c r="A6" s="14"/>
      <c r="B6" s="14"/>
      <c r="C6" s="14"/>
      <c r="D6" s="14"/>
      <c r="E6" s="14" t="s">
        <v>136</v>
      </c>
      <c r="F6" s="27">
        <v>0.72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>
        <v>0.72</v>
      </c>
      <c r="S6" s="27">
        <v>0.72</v>
      </c>
      <c r="T6" s="27"/>
    </row>
    <row r="7" ht="19.9" customHeight="1" spans="1:20">
      <c r="A7" s="14"/>
      <c r="B7" s="14"/>
      <c r="C7" s="14"/>
      <c r="D7" s="12" t="s">
        <v>154</v>
      </c>
      <c r="E7" s="12" t="s">
        <v>155</v>
      </c>
      <c r="F7" s="27">
        <v>0.72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>
        <v>0.72</v>
      </c>
      <c r="S7" s="27">
        <v>0.72</v>
      </c>
      <c r="T7" s="27"/>
    </row>
    <row r="8" ht="19.9" customHeight="1" spans="1:20">
      <c r="A8" s="14"/>
      <c r="B8" s="14"/>
      <c r="C8" s="14"/>
      <c r="D8" s="20" t="s">
        <v>156</v>
      </c>
      <c r="E8" s="20" t="s">
        <v>157</v>
      </c>
      <c r="F8" s="27">
        <v>0.72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>
        <v>0.72</v>
      </c>
      <c r="S8" s="27">
        <v>0.72</v>
      </c>
      <c r="T8" s="27"/>
    </row>
    <row r="9" ht="19.9" customHeight="1" spans="1:20">
      <c r="A9" s="23" t="s">
        <v>171</v>
      </c>
      <c r="B9" s="23" t="s">
        <v>174</v>
      </c>
      <c r="C9" s="23" t="s">
        <v>177</v>
      </c>
      <c r="D9" s="19" t="s">
        <v>198</v>
      </c>
      <c r="E9" s="5" t="s">
        <v>199</v>
      </c>
      <c r="F9" s="6">
        <v>0.72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>
        <v>0.72</v>
      </c>
      <c r="S9" s="21">
        <v>0.72</v>
      </c>
      <c r="T9" s="21"/>
    </row>
    <row r="10" ht="19.9" customHeight="1" spans="1:6">
      <c r="A10" s="7" t="s">
        <v>258</v>
      </c>
      <c r="B10" s="7"/>
      <c r="C10" s="7"/>
      <c r="D10" s="7"/>
      <c r="E10" s="7"/>
      <c r="F10" s="7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0:F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0"/>
  <sheetViews>
    <sheetView workbookViewId="0">
      <selection activeCell="A1" sqref="A1"/>
    </sheetView>
  </sheetViews>
  <sheetFormatPr defaultColWidth="10" defaultRowHeight="13.5"/>
  <cols>
    <col min="1" max="1" width="4.5" customWidth="1"/>
    <col min="2" max="3" width="4.625" customWidth="1"/>
    <col min="4" max="4" width="10.125" customWidth="1"/>
    <col min="5" max="5" width="18.125" customWidth="1"/>
    <col min="6" max="6" width="10.75" customWidth="1"/>
    <col min="7" max="33" width="7.125" customWidth="1"/>
    <col min="34" max="34" width="9.75" customWidth="1"/>
  </cols>
  <sheetData>
    <row r="1" ht="12" customHeight="1" spans="1:33">
      <c r="A1" s="1"/>
      <c r="F1" s="1"/>
      <c r="AF1" s="16" t="s">
        <v>339</v>
      </c>
      <c r="AG1" s="16"/>
    </row>
    <row r="2" ht="38.45" customHeight="1" spans="1:33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ht="17.25" customHeight="1" spans="1:33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9" t="s">
        <v>32</v>
      </c>
      <c r="AG3" s="9"/>
    </row>
    <row r="4" ht="21.95" customHeight="1" spans="1:33">
      <c r="A4" s="4" t="s">
        <v>159</v>
      </c>
      <c r="B4" s="4"/>
      <c r="C4" s="4"/>
      <c r="D4" s="4" t="s">
        <v>181</v>
      </c>
      <c r="E4" s="4" t="s">
        <v>182</v>
      </c>
      <c r="F4" s="4" t="s">
        <v>340</v>
      </c>
      <c r="G4" s="4" t="s">
        <v>341</v>
      </c>
      <c r="H4" s="4" t="s">
        <v>342</v>
      </c>
      <c r="I4" s="4" t="s">
        <v>343</v>
      </c>
      <c r="J4" s="4" t="s">
        <v>344</v>
      </c>
      <c r="K4" s="4" t="s">
        <v>345</v>
      </c>
      <c r="L4" s="4" t="s">
        <v>346</v>
      </c>
      <c r="M4" s="4" t="s">
        <v>347</v>
      </c>
      <c r="N4" s="4" t="s">
        <v>348</v>
      </c>
      <c r="O4" s="4" t="s">
        <v>349</v>
      </c>
      <c r="P4" s="4" t="s">
        <v>350</v>
      </c>
      <c r="Q4" s="4" t="s">
        <v>335</v>
      </c>
      <c r="R4" s="4" t="s">
        <v>337</v>
      </c>
      <c r="S4" s="4" t="s">
        <v>351</v>
      </c>
      <c r="T4" s="4" t="s">
        <v>330</v>
      </c>
      <c r="U4" s="4" t="s">
        <v>331</v>
      </c>
      <c r="V4" s="4" t="s">
        <v>334</v>
      </c>
      <c r="W4" s="4" t="s">
        <v>352</v>
      </c>
      <c r="X4" s="4" t="s">
        <v>353</v>
      </c>
      <c r="Y4" s="4" t="s">
        <v>354</v>
      </c>
      <c r="Z4" s="4" t="s">
        <v>355</v>
      </c>
      <c r="AA4" s="4" t="s">
        <v>333</v>
      </c>
      <c r="AB4" s="4" t="s">
        <v>356</v>
      </c>
      <c r="AC4" s="4" t="s">
        <v>357</v>
      </c>
      <c r="AD4" s="4" t="s">
        <v>336</v>
      </c>
      <c r="AE4" s="4" t="s">
        <v>358</v>
      </c>
      <c r="AF4" s="4" t="s">
        <v>359</v>
      </c>
      <c r="AG4" s="4" t="s">
        <v>338</v>
      </c>
    </row>
    <row r="5" ht="18.75" customHeight="1" spans="1:33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ht="19.9" customHeight="1" spans="1:33">
      <c r="A6" s="18"/>
      <c r="B6" s="26"/>
      <c r="C6" s="26"/>
      <c r="D6" s="5"/>
      <c r="E6" s="5" t="s">
        <v>136</v>
      </c>
      <c r="F6" s="27">
        <v>0.72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>
        <v>0.72</v>
      </c>
      <c r="AF6" s="27"/>
      <c r="AG6" s="27"/>
    </row>
    <row r="7" ht="19.9" customHeight="1" spans="1:33">
      <c r="A7" s="14"/>
      <c r="B7" s="14"/>
      <c r="C7" s="14"/>
      <c r="D7" s="12" t="s">
        <v>154</v>
      </c>
      <c r="E7" s="12" t="s">
        <v>155</v>
      </c>
      <c r="F7" s="27">
        <v>0.72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>
        <v>0.72</v>
      </c>
      <c r="AF7" s="27"/>
      <c r="AG7" s="27"/>
    </row>
    <row r="8" ht="19.9" customHeight="1" spans="1:33">
      <c r="A8" s="14"/>
      <c r="B8" s="14"/>
      <c r="C8" s="14"/>
      <c r="D8" s="20" t="s">
        <v>156</v>
      </c>
      <c r="E8" s="20" t="s">
        <v>157</v>
      </c>
      <c r="F8" s="27">
        <v>0.72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>
        <v>0.72</v>
      </c>
      <c r="AF8" s="27"/>
      <c r="AG8" s="27"/>
    </row>
    <row r="9" ht="19.9" customHeight="1" spans="1:33">
      <c r="A9" s="23" t="s">
        <v>171</v>
      </c>
      <c r="B9" s="23" t="s">
        <v>174</v>
      </c>
      <c r="C9" s="23" t="s">
        <v>177</v>
      </c>
      <c r="D9" s="19" t="s">
        <v>198</v>
      </c>
      <c r="E9" s="5" t="s">
        <v>199</v>
      </c>
      <c r="F9" s="21">
        <v>0.72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>
        <v>0.72</v>
      </c>
      <c r="AF9" s="21"/>
      <c r="AG9" s="21"/>
    </row>
    <row r="10" ht="14.25" customHeight="1" spans="1:5">
      <c r="A10" s="7" t="s">
        <v>258</v>
      </c>
      <c r="B10" s="7"/>
      <c r="C10" s="7"/>
      <c r="D10" s="7"/>
      <c r="E10" s="7"/>
    </row>
  </sheetData>
  <mergeCells count="36">
    <mergeCell ref="AF1:AG1"/>
    <mergeCell ref="A2:AG2"/>
    <mergeCell ref="A3:AE3"/>
    <mergeCell ref="AF3:AG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3.5" outlineLevelCol="7"/>
  <cols>
    <col min="1" max="1" width="12.875" customWidth="1"/>
    <col min="2" max="2" width="29.75" customWidth="1"/>
    <col min="3" max="3" width="20.75" customWidth="1"/>
    <col min="4" max="4" width="12.375" customWidth="1"/>
    <col min="5" max="5" width="10.375" customWidth="1"/>
    <col min="6" max="6" width="14.125" customWidth="1"/>
    <col min="7" max="8" width="13.75" customWidth="1"/>
  </cols>
  <sheetData>
    <row r="1" ht="14.25" customHeight="1" spans="1:8">
      <c r="A1" s="1"/>
      <c r="G1" s="16" t="s">
        <v>360</v>
      </c>
      <c r="H1" s="16"/>
    </row>
    <row r="2" ht="29.45" customHeight="1" spans="1:8">
      <c r="A2" s="17" t="s">
        <v>21</v>
      </c>
      <c r="B2" s="17"/>
      <c r="C2" s="17"/>
      <c r="D2" s="17"/>
      <c r="E2" s="17"/>
      <c r="F2" s="17"/>
      <c r="G2" s="17"/>
      <c r="H2" s="17"/>
    </row>
    <row r="3" ht="21.2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20.45" customHeight="1" spans="1:8">
      <c r="A4" s="4" t="s">
        <v>361</v>
      </c>
      <c r="B4" s="4" t="s">
        <v>362</v>
      </c>
      <c r="C4" s="4" t="s">
        <v>363</v>
      </c>
      <c r="D4" s="4" t="s">
        <v>364</v>
      </c>
      <c r="E4" s="4" t="s">
        <v>365</v>
      </c>
      <c r="F4" s="4"/>
      <c r="G4" s="4"/>
      <c r="H4" s="4" t="s">
        <v>366</v>
      </c>
    </row>
    <row r="5" ht="22.7" customHeight="1" spans="1:8">
      <c r="A5" s="4"/>
      <c r="B5" s="4"/>
      <c r="C5" s="4"/>
      <c r="D5" s="4"/>
      <c r="E5" s="4" t="s">
        <v>138</v>
      </c>
      <c r="F5" s="4" t="s">
        <v>367</v>
      </c>
      <c r="G5" s="4" t="s">
        <v>368</v>
      </c>
      <c r="H5" s="4"/>
    </row>
    <row r="6" ht="19.9" customHeight="1" spans="1:8">
      <c r="A6" s="14"/>
      <c r="B6" s="14" t="s">
        <v>136</v>
      </c>
      <c r="C6" s="13">
        <v>0</v>
      </c>
      <c r="D6" s="13"/>
      <c r="E6" s="13"/>
      <c r="F6" s="13"/>
      <c r="G6" s="13"/>
      <c r="H6" s="13"/>
    </row>
    <row r="7" ht="19.9" customHeight="1" spans="1:8">
      <c r="A7" s="12" t="s">
        <v>154</v>
      </c>
      <c r="B7" s="12" t="s">
        <v>155</v>
      </c>
      <c r="C7" s="13"/>
      <c r="D7" s="13"/>
      <c r="E7" s="13"/>
      <c r="F7" s="13"/>
      <c r="G7" s="13"/>
      <c r="H7" s="13"/>
    </row>
    <row r="8" ht="19.9" customHeight="1" spans="1:8">
      <c r="A8" s="19" t="s">
        <v>156</v>
      </c>
      <c r="B8" s="19" t="s">
        <v>157</v>
      </c>
      <c r="C8" s="21"/>
      <c r="D8" s="21"/>
      <c r="E8" s="6"/>
      <c r="F8" s="21"/>
      <c r="G8" s="21"/>
      <c r="H8" s="21"/>
    </row>
    <row r="9" ht="14.25" customHeight="1" spans="1:3">
      <c r="A9" s="7" t="s">
        <v>258</v>
      </c>
      <c r="B9" s="7"/>
      <c r="C9" s="7"/>
    </row>
  </sheetData>
  <mergeCells count="10">
    <mergeCell ref="G1:H1"/>
    <mergeCell ref="A2:H2"/>
    <mergeCell ref="A3:G3"/>
    <mergeCell ref="E4:G4"/>
    <mergeCell ref="A9:C9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375" customWidth="1"/>
    <col min="2" max="2" width="24.875" customWidth="1"/>
    <col min="3" max="3" width="16.125" customWidth="1"/>
    <col min="4" max="4" width="12.875" customWidth="1"/>
    <col min="5" max="5" width="12.75" customWidth="1"/>
    <col min="6" max="6" width="13.875" customWidth="1"/>
    <col min="7" max="7" width="14.125" customWidth="1"/>
    <col min="8" max="8" width="16.25" customWidth="1"/>
  </cols>
  <sheetData>
    <row r="1" ht="14.25" customHeight="1" spans="1:8">
      <c r="A1" s="1"/>
      <c r="G1" s="16" t="s">
        <v>369</v>
      </c>
      <c r="H1" s="16"/>
    </row>
    <row r="2" ht="33.95" customHeight="1" spans="1:8">
      <c r="A2" s="17" t="s">
        <v>22</v>
      </c>
      <c r="B2" s="17"/>
      <c r="C2" s="17"/>
      <c r="D2" s="17"/>
      <c r="E2" s="17"/>
      <c r="F2" s="17"/>
      <c r="G2" s="17"/>
      <c r="H2" s="17"/>
    </row>
    <row r="3" ht="21.2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20.45" customHeight="1" spans="1:8">
      <c r="A4" s="4" t="s">
        <v>160</v>
      </c>
      <c r="B4" s="4" t="s">
        <v>161</v>
      </c>
      <c r="C4" s="4" t="s">
        <v>136</v>
      </c>
      <c r="D4" s="4" t="s">
        <v>370</v>
      </c>
      <c r="E4" s="4"/>
      <c r="F4" s="4"/>
      <c r="G4" s="4"/>
      <c r="H4" s="4" t="s">
        <v>163</v>
      </c>
    </row>
    <row r="5" ht="17.25" customHeight="1" spans="1:8">
      <c r="A5" s="4"/>
      <c r="B5" s="4"/>
      <c r="C5" s="4"/>
      <c r="D5" s="4" t="s">
        <v>138</v>
      </c>
      <c r="E5" s="4" t="s">
        <v>223</v>
      </c>
      <c r="F5" s="4"/>
      <c r="G5" s="4" t="s">
        <v>224</v>
      </c>
      <c r="H5" s="4"/>
    </row>
    <row r="6" ht="24.2" customHeight="1" spans="1:8">
      <c r="A6" s="4"/>
      <c r="B6" s="4"/>
      <c r="C6" s="4"/>
      <c r="D6" s="4"/>
      <c r="E6" s="4" t="s">
        <v>202</v>
      </c>
      <c r="F6" s="4" t="s">
        <v>192</v>
      </c>
      <c r="G6" s="4"/>
      <c r="H6" s="4"/>
    </row>
    <row r="7" ht="19.9" customHeight="1" spans="1:8">
      <c r="A7" s="14"/>
      <c r="B7" s="18" t="s">
        <v>136</v>
      </c>
      <c r="C7" s="13">
        <v>0</v>
      </c>
      <c r="D7" s="13"/>
      <c r="E7" s="13"/>
      <c r="F7" s="13"/>
      <c r="G7" s="13"/>
      <c r="H7" s="13"/>
    </row>
    <row r="8" ht="19.9" customHeight="1" spans="1:8">
      <c r="A8" s="12"/>
      <c r="B8" s="12"/>
      <c r="C8" s="13"/>
      <c r="D8" s="13"/>
      <c r="E8" s="13"/>
      <c r="F8" s="13"/>
      <c r="G8" s="13"/>
      <c r="H8" s="13"/>
    </row>
    <row r="9" ht="19.9" customHeight="1" spans="1:8">
      <c r="A9" s="20"/>
      <c r="B9" s="20"/>
      <c r="C9" s="13"/>
      <c r="D9" s="13"/>
      <c r="E9" s="13"/>
      <c r="F9" s="13"/>
      <c r="G9" s="13"/>
      <c r="H9" s="13"/>
    </row>
    <row r="10" ht="19.9" customHeight="1" spans="1:8">
      <c r="A10" s="20"/>
      <c r="B10" s="20"/>
      <c r="C10" s="13"/>
      <c r="D10" s="13"/>
      <c r="E10" s="13"/>
      <c r="F10" s="13"/>
      <c r="G10" s="13"/>
      <c r="H10" s="13"/>
    </row>
    <row r="11" ht="19.9" customHeight="1" spans="1:8">
      <c r="A11" s="20"/>
      <c r="B11" s="20"/>
      <c r="C11" s="13"/>
      <c r="D11" s="13"/>
      <c r="E11" s="13"/>
      <c r="F11" s="13"/>
      <c r="G11" s="13"/>
      <c r="H11" s="13"/>
    </row>
    <row r="12" ht="19.9" customHeight="1" spans="1:8">
      <c r="A12" s="19"/>
      <c r="B12" s="19"/>
      <c r="C12" s="6"/>
      <c r="D12" s="6"/>
      <c r="E12" s="21"/>
      <c r="F12" s="21"/>
      <c r="G12" s="21"/>
      <c r="H12" s="21"/>
    </row>
    <row r="13" ht="14.25" customHeight="1" spans="1:3">
      <c r="A13" s="7" t="s">
        <v>258</v>
      </c>
      <c r="B13" s="7"/>
      <c r="C13" s="7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4.5" customWidth="1"/>
    <col min="2" max="2" width="4.75" customWidth="1"/>
    <col min="3" max="3" width="5" customWidth="1"/>
    <col min="4" max="4" width="6.625" customWidth="1"/>
    <col min="5" max="5" width="16.375" customWidth="1"/>
    <col min="6" max="6" width="11.75" customWidth="1"/>
    <col min="7" max="20" width="7.125" customWidth="1"/>
    <col min="21" max="21" width="9.75" customWidth="1"/>
  </cols>
  <sheetData>
    <row r="1" ht="14.25" customHeight="1" spans="1:20">
      <c r="A1" s="1"/>
      <c r="S1" s="16" t="s">
        <v>371</v>
      </c>
      <c r="T1" s="16"/>
    </row>
    <row r="2" ht="41.45" customHeight="1" spans="1:17">
      <c r="A2" s="17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ht="21.2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4.4" customHeight="1" spans="1:20">
      <c r="A4" s="4" t="s">
        <v>159</v>
      </c>
      <c r="B4" s="4"/>
      <c r="C4" s="4"/>
      <c r="D4" s="4" t="s">
        <v>181</v>
      </c>
      <c r="E4" s="4" t="s">
        <v>182</v>
      </c>
      <c r="F4" s="4" t="s">
        <v>183</v>
      </c>
      <c r="G4" s="4" t="s">
        <v>184</v>
      </c>
      <c r="H4" s="4" t="s">
        <v>185</v>
      </c>
      <c r="I4" s="4" t="s">
        <v>186</v>
      </c>
      <c r="J4" s="4" t="s">
        <v>187</v>
      </c>
      <c r="K4" s="4" t="s">
        <v>188</v>
      </c>
      <c r="L4" s="4" t="s">
        <v>189</v>
      </c>
      <c r="M4" s="4" t="s">
        <v>190</v>
      </c>
      <c r="N4" s="4" t="s">
        <v>191</v>
      </c>
      <c r="O4" s="4" t="s">
        <v>192</v>
      </c>
      <c r="P4" s="4" t="s">
        <v>193</v>
      </c>
      <c r="Q4" s="4" t="s">
        <v>194</v>
      </c>
      <c r="R4" s="4" t="s">
        <v>195</v>
      </c>
      <c r="S4" s="4" t="s">
        <v>196</v>
      </c>
      <c r="T4" s="4" t="s">
        <v>197</v>
      </c>
    </row>
    <row r="5" ht="17.65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19.9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19.9" customHeight="1" spans="1:20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19.9" customHeight="1" spans="1:20">
      <c r="A8" s="22"/>
      <c r="B8" s="22"/>
      <c r="C8" s="22"/>
      <c r="D8" s="20"/>
      <c r="E8" s="20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19.9" customHeight="1" spans="1:20">
      <c r="A9" s="23"/>
      <c r="B9" s="23"/>
      <c r="C9" s="23"/>
      <c r="D9" s="19"/>
      <c r="E9" s="24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ht="14.25" customHeight="1" spans="1:6">
      <c r="A10" s="7" t="s">
        <v>258</v>
      </c>
      <c r="B10" s="7"/>
      <c r="C10" s="7"/>
      <c r="D10" s="7"/>
      <c r="E10" s="7"/>
      <c r="F10" s="7"/>
    </row>
  </sheetData>
  <mergeCells count="23">
    <mergeCell ref="S1:T1"/>
    <mergeCell ref="A2:Q2"/>
    <mergeCell ref="A3:R3"/>
    <mergeCell ref="S3:T3"/>
    <mergeCell ref="A4:C4"/>
    <mergeCell ref="A10:F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A1" sqref="A1"/>
    </sheetView>
  </sheetViews>
  <sheetFormatPr defaultColWidth="10" defaultRowHeight="13.5" outlineLevelCol="2"/>
  <cols>
    <col min="1" max="1" width="6.375" customWidth="1"/>
    <col min="2" max="2" width="9.875" customWidth="1"/>
    <col min="3" max="3" width="52.375" customWidth="1"/>
  </cols>
  <sheetData>
    <row r="1" ht="28.7" customHeight="1" spans="1:3">
      <c r="A1" s="1"/>
      <c r="B1" s="10" t="s">
        <v>5</v>
      </c>
      <c r="C1" s="10"/>
    </row>
    <row r="2" ht="21.95" customHeight="1" spans="2:3">
      <c r="B2" s="10"/>
      <c r="C2" s="10"/>
    </row>
    <row r="3" ht="27.2" customHeight="1" spans="2:3">
      <c r="B3" s="77" t="s">
        <v>6</v>
      </c>
      <c r="C3" s="77"/>
    </row>
    <row r="4" ht="28.5" customHeight="1" spans="2:3">
      <c r="B4" s="78">
        <v>1</v>
      </c>
      <c r="C4" s="79" t="s">
        <v>7</v>
      </c>
    </row>
    <row r="5" ht="28.5" customHeight="1" spans="2:3">
      <c r="B5" s="78">
        <v>2</v>
      </c>
      <c r="C5" s="80" t="s">
        <v>8</v>
      </c>
    </row>
    <row r="6" ht="28.5" customHeight="1" spans="2:3">
      <c r="B6" s="78">
        <v>3</v>
      </c>
      <c r="C6" s="79" t="s">
        <v>9</v>
      </c>
    </row>
    <row r="7" ht="28.5" customHeight="1" spans="2:3">
      <c r="B7" s="78">
        <v>4</v>
      </c>
      <c r="C7" s="79" t="s">
        <v>10</v>
      </c>
    </row>
    <row r="8" ht="28.5" customHeight="1" spans="2:3">
      <c r="B8" s="78">
        <v>5</v>
      </c>
      <c r="C8" s="79" t="s">
        <v>11</v>
      </c>
    </row>
    <row r="9" ht="28.5" customHeight="1" spans="2:3">
      <c r="B9" s="78">
        <v>6</v>
      </c>
      <c r="C9" s="79" t="s">
        <v>12</v>
      </c>
    </row>
    <row r="10" ht="28.5" customHeight="1" spans="2:3">
      <c r="B10" s="78">
        <v>7</v>
      </c>
      <c r="C10" s="79" t="s">
        <v>13</v>
      </c>
    </row>
    <row r="11" ht="28.5" customHeight="1" spans="2:3">
      <c r="B11" s="78">
        <v>8</v>
      </c>
      <c r="C11" s="79" t="s">
        <v>14</v>
      </c>
    </row>
    <row r="12" ht="28.5" customHeight="1" spans="2:3">
      <c r="B12" s="78">
        <v>9</v>
      </c>
      <c r="C12" s="79" t="s">
        <v>15</v>
      </c>
    </row>
    <row r="13" ht="28.5" customHeight="1" spans="2:3">
      <c r="B13" s="78">
        <v>10</v>
      </c>
      <c r="C13" s="79" t="s">
        <v>16</v>
      </c>
    </row>
    <row r="14" ht="28.5" customHeight="1" spans="2:3">
      <c r="B14" s="78">
        <v>11</v>
      </c>
      <c r="C14" s="79" t="s">
        <v>17</v>
      </c>
    </row>
    <row r="15" ht="28.5" customHeight="1" spans="2:3">
      <c r="B15" s="78">
        <v>12</v>
      </c>
      <c r="C15" s="79" t="s">
        <v>18</v>
      </c>
    </row>
    <row r="16" ht="28.5" customHeight="1" spans="2:3">
      <c r="B16" s="78">
        <v>13</v>
      </c>
      <c r="C16" s="79" t="s">
        <v>19</v>
      </c>
    </row>
    <row r="17" ht="28.5" customHeight="1" spans="2:3">
      <c r="B17" s="78">
        <v>14</v>
      </c>
      <c r="C17" s="79" t="s">
        <v>20</v>
      </c>
    </row>
    <row r="18" ht="28.5" customHeight="1" spans="2:3">
      <c r="B18" s="78">
        <v>15</v>
      </c>
      <c r="C18" s="79" t="s">
        <v>21</v>
      </c>
    </row>
    <row r="19" ht="28.5" customHeight="1" spans="2:3">
      <c r="B19" s="78">
        <v>16</v>
      </c>
      <c r="C19" s="79" t="s">
        <v>22</v>
      </c>
    </row>
    <row r="20" ht="28.5" customHeight="1" spans="2:3">
      <c r="B20" s="78">
        <v>17</v>
      </c>
      <c r="C20" s="79" t="s">
        <v>23</v>
      </c>
    </row>
    <row r="21" ht="28.5" customHeight="1" spans="2:3">
      <c r="B21" s="78">
        <v>18</v>
      </c>
      <c r="C21" s="79" t="s">
        <v>24</v>
      </c>
    </row>
    <row r="22" ht="28.5" customHeight="1" spans="2:3">
      <c r="B22" s="78">
        <v>19</v>
      </c>
      <c r="C22" s="79" t="s">
        <v>25</v>
      </c>
    </row>
    <row r="23" ht="28.5" customHeight="1" spans="2:3">
      <c r="B23" s="78">
        <v>20</v>
      </c>
      <c r="C23" s="79" t="s">
        <v>26</v>
      </c>
    </row>
    <row r="24" ht="28.5" customHeight="1" spans="2:3">
      <c r="B24" s="78">
        <v>21</v>
      </c>
      <c r="C24" s="79" t="s">
        <v>27</v>
      </c>
    </row>
    <row r="25" ht="28.5" customHeight="1" spans="2:3">
      <c r="B25" s="78">
        <v>22</v>
      </c>
      <c r="C25" s="79" t="s">
        <v>28</v>
      </c>
    </row>
    <row r="26" ht="28.5" customHeight="1" spans="2:3">
      <c r="B26" s="78">
        <v>23</v>
      </c>
      <c r="C26" s="79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75" customWidth="1"/>
    <col min="2" max="3" width="3.875" customWidth="1"/>
    <col min="4" max="4" width="6.75" customWidth="1"/>
    <col min="5" max="5" width="15.875" customWidth="1"/>
    <col min="6" max="6" width="9.25" customWidth="1"/>
    <col min="7" max="20" width="7.125" customWidth="1"/>
    <col min="21" max="21" width="9.75" customWidth="1"/>
  </cols>
  <sheetData>
    <row r="1" ht="14.25" customHeight="1" spans="1:20">
      <c r="A1" s="1"/>
      <c r="S1" s="16" t="s">
        <v>372</v>
      </c>
      <c r="T1" s="16"/>
    </row>
    <row r="2" ht="41.45" customHeight="1" spans="1:20">
      <c r="A2" s="17" t="s">
        <v>24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18.75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5.7" customHeight="1" spans="1:20">
      <c r="A4" s="4" t="s">
        <v>159</v>
      </c>
      <c r="B4" s="4"/>
      <c r="C4" s="4"/>
      <c r="D4" s="4" t="s">
        <v>181</v>
      </c>
      <c r="E4" s="4" t="s">
        <v>182</v>
      </c>
      <c r="F4" s="4" t="s">
        <v>201</v>
      </c>
      <c r="G4" s="4" t="s">
        <v>162</v>
      </c>
      <c r="H4" s="4"/>
      <c r="I4" s="4"/>
      <c r="J4" s="4"/>
      <c r="K4" s="4" t="s">
        <v>163</v>
      </c>
      <c r="L4" s="4"/>
      <c r="M4" s="4"/>
      <c r="N4" s="4"/>
      <c r="O4" s="4"/>
      <c r="P4" s="4"/>
      <c r="Q4" s="4"/>
      <c r="R4" s="4"/>
      <c r="S4" s="4"/>
      <c r="T4" s="4"/>
    </row>
    <row r="5" ht="43.7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202</v>
      </c>
      <c r="I5" s="4" t="s">
        <v>203</v>
      </c>
      <c r="J5" s="4" t="s">
        <v>192</v>
      </c>
      <c r="K5" s="4" t="s">
        <v>136</v>
      </c>
      <c r="L5" s="4" t="s">
        <v>205</v>
      </c>
      <c r="M5" s="4" t="s">
        <v>206</v>
      </c>
      <c r="N5" s="4" t="s">
        <v>194</v>
      </c>
      <c r="O5" s="4" t="s">
        <v>207</v>
      </c>
      <c r="P5" s="4" t="s">
        <v>208</v>
      </c>
      <c r="Q5" s="4" t="s">
        <v>209</v>
      </c>
      <c r="R5" s="4" t="s">
        <v>190</v>
      </c>
      <c r="S5" s="4" t="s">
        <v>193</v>
      </c>
      <c r="T5" s="4" t="s">
        <v>197</v>
      </c>
    </row>
    <row r="6" ht="19.9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19.9" customHeight="1" spans="1:20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19.9" customHeight="1" spans="1:20">
      <c r="A8" s="22"/>
      <c r="B8" s="22"/>
      <c r="C8" s="22"/>
      <c r="D8" s="20"/>
      <c r="E8" s="20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19.9" customHeight="1" spans="1:20">
      <c r="A9" s="23"/>
      <c r="B9" s="23"/>
      <c r="C9" s="23"/>
      <c r="D9" s="19"/>
      <c r="E9" s="24"/>
      <c r="F9" s="21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ht="14.25" customHeight="1" spans="1:7">
      <c r="A10" s="7" t="s">
        <v>258</v>
      </c>
      <c r="B10" s="7"/>
      <c r="C10" s="7"/>
      <c r="D10" s="7"/>
      <c r="E10" s="7"/>
      <c r="F10" s="7"/>
      <c r="G10" s="7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0:G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75" customWidth="1"/>
    <col min="4" max="4" width="12.75" customWidth="1"/>
    <col min="5" max="5" width="16.375" customWidth="1"/>
    <col min="6" max="6" width="14.125" customWidth="1"/>
    <col min="7" max="7" width="15.375" customWidth="1"/>
    <col min="8" max="8" width="17.625" customWidth="1"/>
  </cols>
  <sheetData>
    <row r="1" ht="14.25" customHeight="1" spans="1:8">
      <c r="A1" s="1"/>
      <c r="H1" s="16" t="s">
        <v>373</v>
      </c>
    </row>
    <row r="2" ht="33.95" customHeight="1" spans="1:8">
      <c r="A2" s="17" t="s">
        <v>25</v>
      </c>
      <c r="B2" s="17"/>
      <c r="C2" s="17"/>
      <c r="D2" s="17"/>
      <c r="E2" s="17"/>
      <c r="F2" s="17"/>
      <c r="G2" s="17"/>
      <c r="H2" s="17"/>
    </row>
    <row r="3" ht="21.2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17.25" customHeight="1" spans="1:8">
      <c r="A4" s="4" t="s">
        <v>160</v>
      </c>
      <c r="B4" s="4" t="s">
        <v>161</v>
      </c>
      <c r="C4" s="4" t="s">
        <v>136</v>
      </c>
      <c r="D4" s="4" t="s">
        <v>374</v>
      </c>
      <c r="E4" s="4"/>
      <c r="F4" s="4"/>
      <c r="G4" s="4"/>
      <c r="H4" s="4" t="s">
        <v>163</v>
      </c>
    </row>
    <row r="5" ht="20.45" customHeight="1" spans="1:8">
      <c r="A5" s="4"/>
      <c r="B5" s="4"/>
      <c r="C5" s="4"/>
      <c r="D5" s="4" t="s">
        <v>138</v>
      </c>
      <c r="E5" s="4" t="s">
        <v>223</v>
      </c>
      <c r="F5" s="4"/>
      <c r="G5" s="4" t="s">
        <v>224</v>
      </c>
      <c r="H5" s="4"/>
    </row>
    <row r="6" ht="20.45" customHeight="1" spans="1:8">
      <c r="A6" s="4"/>
      <c r="B6" s="4"/>
      <c r="C6" s="4"/>
      <c r="D6" s="4"/>
      <c r="E6" s="4" t="s">
        <v>202</v>
      </c>
      <c r="F6" s="4" t="s">
        <v>192</v>
      </c>
      <c r="G6" s="4"/>
      <c r="H6" s="4"/>
    </row>
    <row r="7" ht="19.9" customHeight="1" spans="1:8">
      <c r="A7" s="14"/>
      <c r="B7" s="18" t="s">
        <v>136</v>
      </c>
      <c r="C7" s="13">
        <v>0</v>
      </c>
      <c r="D7" s="13"/>
      <c r="E7" s="13"/>
      <c r="F7" s="13"/>
      <c r="G7" s="13"/>
      <c r="H7" s="13"/>
    </row>
    <row r="8" ht="19.9" customHeight="1" spans="1:8">
      <c r="A8" s="12"/>
      <c r="B8" s="12"/>
      <c r="C8" s="13"/>
      <c r="D8" s="13"/>
      <c r="E8" s="13"/>
      <c r="F8" s="13"/>
      <c r="G8" s="13"/>
      <c r="H8" s="13"/>
    </row>
    <row r="9" ht="19.9" customHeight="1" spans="1:8">
      <c r="A9" s="20"/>
      <c r="B9" s="20"/>
      <c r="C9" s="13"/>
      <c r="D9" s="13"/>
      <c r="E9" s="13"/>
      <c r="F9" s="13"/>
      <c r="G9" s="13"/>
      <c r="H9" s="13"/>
    </row>
    <row r="10" ht="19.9" customHeight="1" spans="1:8">
      <c r="A10" s="20"/>
      <c r="B10" s="20"/>
      <c r="C10" s="13"/>
      <c r="D10" s="13"/>
      <c r="E10" s="13"/>
      <c r="F10" s="13"/>
      <c r="G10" s="13"/>
      <c r="H10" s="13"/>
    </row>
    <row r="11" ht="19.9" customHeight="1" spans="1:8">
      <c r="A11" s="20"/>
      <c r="B11" s="20"/>
      <c r="C11" s="13"/>
      <c r="D11" s="13"/>
      <c r="E11" s="13"/>
      <c r="F11" s="13"/>
      <c r="G11" s="13"/>
      <c r="H11" s="13"/>
    </row>
    <row r="12" ht="19.9" customHeight="1" spans="1:8">
      <c r="A12" s="19"/>
      <c r="B12" s="19"/>
      <c r="C12" s="6"/>
      <c r="D12" s="6"/>
      <c r="E12" s="21"/>
      <c r="F12" s="21"/>
      <c r="G12" s="21"/>
      <c r="H12" s="21"/>
    </row>
    <row r="13" ht="14.25" customHeight="1" spans="1:3">
      <c r="A13" s="7" t="s">
        <v>258</v>
      </c>
      <c r="B13" s="7"/>
      <c r="C13" s="7"/>
    </row>
  </sheetData>
  <mergeCells count="11"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0.75" customWidth="1"/>
    <col min="2" max="2" width="22.75" customWidth="1"/>
    <col min="3" max="3" width="19.25" customWidth="1"/>
    <col min="4" max="4" width="16.75" customWidth="1"/>
    <col min="5" max="6" width="16.375" customWidth="1"/>
    <col min="7" max="8" width="17.625" customWidth="1"/>
  </cols>
  <sheetData>
    <row r="1" ht="14.25" customHeight="1" spans="1:8">
      <c r="A1" s="1"/>
      <c r="H1" s="16" t="s">
        <v>375</v>
      </c>
    </row>
    <row r="2" ht="33.95" customHeight="1" spans="1:8">
      <c r="A2" s="17" t="s">
        <v>26</v>
      </c>
      <c r="B2" s="17"/>
      <c r="C2" s="17"/>
      <c r="D2" s="17"/>
      <c r="E2" s="17"/>
      <c r="F2" s="17"/>
      <c r="G2" s="17"/>
      <c r="H2" s="17"/>
    </row>
    <row r="3" ht="21.2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18" customHeight="1" spans="1:8">
      <c r="A4" s="4" t="s">
        <v>160</v>
      </c>
      <c r="B4" s="4" t="s">
        <v>161</v>
      </c>
      <c r="C4" s="4" t="s">
        <v>136</v>
      </c>
      <c r="D4" s="4" t="s">
        <v>376</v>
      </c>
      <c r="E4" s="4"/>
      <c r="F4" s="4"/>
      <c r="G4" s="4"/>
      <c r="H4" s="4" t="s">
        <v>163</v>
      </c>
    </row>
    <row r="5" ht="16.5" customHeight="1" spans="1:8">
      <c r="A5" s="4"/>
      <c r="B5" s="4"/>
      <c r="C5" s="4"/>
      <c r="D5" s="4" t="s">
        <v>138</v>
      </c>
      <c r="E5" s="4" t="s">
        <v>223</v>
      </c>
      <c r="F5" s="4"/>
      <c r="G5" s="4" t="s">
        <v>224</v>
      </c>
      <c r="H5" s="4"/>
    </row>
    <row r="6" ht="21.2" customHeight="1" spans="1:8">
      <c r="A6" s="4"/>
      <c r="B6" s="4"/>
      <c r="C6" s="4"/>
      <c r="D6" s="4"/>
      <c r="E6" s="4" t="s">
        <v>202</v>
      </c>
      <c r="F6" s="4" t="s">
        <v>192</v>
      </c>
      <c r="G6" s="4"/>
      <c r="H6" s="4"/>
    </row>
    <row r="7" ht="19.9" customHeight="1" spans="1:8">
      <c r="A7" s="14"/>
      <c r="B7" s="18" t="s">
        <v>136</v>
      </c>
      <c r="C7" s="13">
        <v>0</v>
      </c>
      <c r="D7" s="13"/>
      <c r="E7" s="13"/>
      <c r="F7" s="13"/>
      <c r="G7" s="13"/>
      <c r="H7" s="13"/>
    </row>
    <row r="8" ht="19.9" customHeight="1" spans="1:8">
      <c r="A8" s="12"/>
      <c r="B8" s="12"/>
      <c r="C8" s="13"/>
      <c r="D8" s="13"/>
      <c r="E8" s="13"/>
      <c r="F8" s="13"/>
      <c r="G8" s="13"/>
      <c r="H8" s="13"/>
    </row>
    <row r="9" ht="19.9" customHeight="1" spans="1:8">
      <c r="A9" s="20"/>
      <c r="B9" s="20"/>
      <c r="C9" s="13"/>
      <c r="D9" s="13"/>
      <c r="E9" s="13"/>
      <c r="F9" s="13"/>
      <c r="G9" s="13"/>
      <c r="H9" s="13"/>
    </row>
    <row r="10" ht="19.9" customHeight="1" spans="1:8">
      <c r="A10" s="20"/>
      <c r="B10" s="20"/>
      <c r="C10" s="13"/>
      <c r="D10" s="13"/>
      <c r="E10" s="13"/>
      <c r="F10" s="13"/>
      <c r="G10" s="13"/>
      <c r="H10" s="13"/>
    </row>
    <row r="11" ht="19.9" customHeight="1" spans="1:8">
      <c r="A11" s="20"/>
      <c r="B11" s="20"/>
      <c r="C11" s="13"/>
      <c r="D11" s="13"/>
      <c r="E11" s="13"/>
      <c r="F11" s="13"/>
      <c r="G11" s="13"/>
      <c r="H11" s="13"/>
    </row>
    <row r="12" ht="19.9" customHeight="1" spans="1:8">
      <c r="A12" s="19"/>
      <c r="B12" s="19"/>
      <c r="C12" s="6"/>
      <c r="D12" s="6"/>
      <c r="E12" s="21"/>
      <c r="F12" s="21"/>
      <c r="G12" s="21"/>
      <c r="H12" s="21"/>
    </row>
    <row r="13" ht="14.25" customHeight="1" spans="1:4">
      <c r="A13" s="7" t="s">
        <v>258</v>
      </c>
      <c r="B13" s="7"/>
      <c r="C13" s="7"/>
      <c r="D13" s="7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workbookViewId="0">
      <selection activeCell="G18" sqref="G18"/>
    </sheetView>
  </sheetViews>
  <sheetFormatPr defaultColWidth="10" defaultRowHeight="13.5"/>
  <cols>
    <col min="1" max="1" width="10" customWidth="1"/>
    <col min="2" max="2" width="21.75" customWidth="1"/>
    <col min="3" max="3" width="13.25" customWidth="1"/>
    <col min="4" max="14" width="7.75" customWidth="1"/>
    <col min="15" max="17" width="9.75" customWidth="1"/>
  </cols>
  <sheetData>
    <row r="1" ht="14.25" customHeight="1" spans="1:14">
      <c r="A1" s="1"/>
      <c r="M1" s="16" t="s">
        <v>377</v>
      </c>
      <c r="N1" s="16"/>
    </row>
    <row r="2" ht="39.95" customHeight="1" spans="1:14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15.75" customHeight="1" spans="1:14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" t="s">
        <v>32</v>
      </c>
      <c r="N3" s="9"/>
    </row>
    <row r="4" ht="22.7" customHeight="1" spans="1:14">
      <c r="A4" s="4" t="s">
        <v>181</v>
      </c>
      <c r="B4" s="4" t="s">
        <v>378</v>
      </c>
      <c r="C4" s="4" t="s">
        <v>379</v>
      </c>
      <c r="D4" s="4"/>
      <c r="E4" s="4"/>
      <c r="F4" s="4"/>
      <c r="G4" s="4"/>
      <c r="H4" s="4"/>
      <c r="I4" s="4"/>
      <c r="J4" s="4"/>
      <c r="K4" s="4"/>
      <c r="L4" s="4"/>
      <c r="M4" s="4" t="s">
        <v>380</v>
      </c>
      <c r="N4" s="4"/>
    </row>
    <row r="5" ht="27.95" customHeight="1" spans="1:14">
      <c r="A5" s="4"/>
      <c r="B5" s="4"/>
      <c r="C5" s="4" t="s">
        <v>381</v>
      </c>
      <c r="D5" s="4" t="s">
        <v>139</v>
      </c>
      <c r="E5" s="4"/>
      <c r="F5" s="4"/>
      <c r="G5" s="4"/>
      <c r="H5" s="4"/>
      <c r="I5" s="4"/>
      <c r="J5" s="4" t="s">
        <v>382</v>
      </c>
      <c r="K5" s="4" t="s">
        <v>141</v>
      </c>
      <c r="L5" s="4" t="s">
        <v>142</v>
      </c>
      <c r="M5" s="4" t="s">
        <v>383</v>
      </c>
      <c r="N5" s="4" t="s">
        <v>384</v>
      </c>
    </row>
    <row r="6" ht="39.2" customHeight="1" spans="1:14">
      <c r="A6" s="4"/>
      <c r="B6" s="4"/>
      <c r="C6" s="4"/>
      <c r="D6" s="4" t="s">
        <v>385</v>
      </c>
      <c r="E6" s="4" t="s">
        <v>386</v>
      </c>
      <c r="F6" s="4" t="s">
        <v>387</v>
      </c>
      <c r="G6" s="4" t="s">
        <v>388</v>
      </c>
      <c r="H6" s="4" t="s">
        <v>389</v>
      </c>
      <c r="I6" s="4" t="s">
        <v>390</v>
      </c>
      <c r="J6" s="4"/>
      <c r="K6" s="4"/>
      <c r="L6" s="4"/>
      <c r="M6" s="4"/>
      <c r="N6" s="4"/>
    </row>
    <row r="7" ht="19.9" customHeight="1" spans="1:14">
      <c r="A7" s="14"/>
      <c r="B7" s="18" t="s">
        <v>136</v>
      </c>
      <c r="C7" s="13">
        <v>20</v>
      </c>
      <c r="D7" s="13">
        <v>20</v>
      </c>
      <c r="E7" s="13">
        <v>20</v>
      </c>
      <c r="F7" s="13"/>
      <c r="G7" s="13"/>
      <c r="H7" s="13"/>
      <c r="I7" s="13"/>
      <c r="J7" s="13"/>
      <c r="K7" s="13"/>
      <c r="L7" s="13"/>
      <c r="M7" s="13">
        <v>20</v>
      </c>
      <c r="N7" s="14"/>
    </row>
    <row r="8" ht="19.9" customHeight="1" spans="1:14">
      <c r="A8" s="12" t="s">
        <v>154</v>
      </c>
      <c r="B8" s="12" t="s">
        <v>155</v>
      </c>
      <c r="C8" s="13">
        <v>20</v>
      </c>
      <c r="D8" s="13">
        <v>20</v>
      </c>
      <c r="E8" s="13">
        <v>20</v>
      </c>
      <c r="F8" s="13"/>
      <c r="G8" s="13"/>
      <c r="H8" s="13"/>
      <c r="I8" s="13"/>
      <c r="J8" s="13"/>
      <c r="K8" s="13"/>
      <c r="L8" s="13"/>
      <c r="M8" s="13">
        <v>20</v>
      </c>
      <c r="N8" s="14"/>
    </row>
    <row r="9" ht="19.9" customHeight="1" spans="1:14">
      <c r="A9" s="19" t="s">
        <v>391</v>
      </c>
      <c r="B9" s="19" t="s">
        <v>392</v>
      </c>
      <c r="C9" s="13">
        <v>20</v>
      </c>
      <c r="D9" s="13">
        <v>20</v>
      </c>
      <c r="E9" s="13">
        <v>20</v>
      </c>
      <c r="F9" s="6"/>
      <c r="G9" s="6"/>
      <c r="H9" s="6"/>
      <c r="I9" s="6"/>
      <c r="J9" s="6"/>
      <c r="K9" s="6"/>
      <c r="L9" s="6"/>
      <c r="M9" s="13">
        <v>20</v>
      </c>
      <c r="N9" s="5"/>
    </row>
    <row r="10" ht="14.25" customHeight="1" spans="1:4">
      <c r="A10" s="7" t="s">
        <v>258</v>
      </c>
      <c r="B10" s="7"/>
      <c r="C10" s="7"/>
      <c r="D10" s="7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0:D10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workbookViewId="0">
      <pane ySplit="5" topLeftCell="A6" activePane="bottomLeft" state="frozen"/>
      <selection/>
      <selection pane="bottomLeft" activeCell="H25" sqref="H25"/>
    </sheetView>
  </sheetViews>
  <sheetFormatPr defaultColWidth="10" defaultRowHeight="13.5"/>
  <cols>
    <col min="1" max="1" width="6.75" customWidth="1"/>
    <col min="2" max="2" width="15.125" customWidth="1"/>
    <col min="3" max="3" width="8.5" customWidth="1"/>
    <col min="4" max="4" width="12.25" customWidth="1"/>
    <col min="5" max="5" width="7.5" customWidth="1"/>
    <col min="6" max="6" width="8.125" customWidth="1"/>
    <col min="7" max="7" width="11.25" customWidth="1"/>
    <col min="8" max="8" width="18.125" customWidth="1"/>
    <col min="9" max="9" width="9.5" customWidth="1"/>
    <col min="10" max="10" width="9" customWidth="1"/>
    <col min="11" max="11" width="8.125" customWidth="1"/>
    <col min="12" max="12" width="9.75" customWidth="1"/>
    <col min="13" max="13" width="16.875" customWidth="1"/>
    <col min="14" max="16" width="9.75" customWidth="1"/>
  </cols>
  <sheetData>
    <row r="1" ht="14.2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6" t="s">
        <v>393</v>
      </c>
    </row>
    <row r="2" ht="33.2" customHeight="1" spans="1:13">
      <c r="A2" s="1"/>
      <c r="B2" s="1"/>
      <c r="C2" s="10" t="s">
        <v>28</v>
      </c>
      <c r="D2" s="10"/>
      <c r="E2" s="10"/>
      <c r="F2" s="10"/>
      <c r="G2" s="10"/>
      <c r="H2" s="10"/>
      <c r="I2" s="10"/>
      <c r="J2" s="10"/>
      <c r="K2" s="10"/>
      <c r="L2" s="10"/>
      <c r="M2" s="10"/>
    </row>
    <row r="3" ht="18.75" customHeight="1" spans="1:13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9" t="s">
        <v>32</v>
      </c>
      <c r="M3" s="9"/>
    </row>
    <row r="4" ht="29.45" customHeight="1" spans="1:13">
      <c r="A4" s="4" t="s">
        <v>181</v>
      </c>
      <c r="B4" s="4" t="s">
        <v>394</v>
      </c>
      <c r="C4" s="4" t="s">
        <v>395</v>
      </c>
      <c r="D4" s="4" t="s">
        <v>396</v>
      </c>
      <c r="E4" s="4" t="s">
        <v>397</v>
      </c>
      <c r="F4" s="4"/>
      <c r="G4" s="4"/>
      <c r="H4" s="4"/>
      <c r="I4" s="4"/>
      <c r="J4" s="4"/>
      <c r="K4" s="4"/>
      <c r="L4" s="4"/>
      <c r="M4" s="4"/>
    </row>
    <row r="5" ht="31.7" customHeight="1" spans="1:13">
      <c r="A5" s="4"/>
      <c r="B5" s="4"/>
      <c r="C5" s="4"/>
      <c r="D5" s="4"/>
      <c r="E5" s="4" t="s">
        <v>398</v>
      </c>
      <c r="F5" s="4" t="s">
        <v>399</v>
      </c>
      <c r="G5" s="4" t="s">
        <v>400</v>
      </c>
      <c r="H5" s="4" t="s">
        <v>401</v>
      </c>
      <c r="I5" s="4" t="s">
        <v>402</v>
      </c>
      <c r="J5" s="4" t="s">
        <v>403</v>
      </c>
      <c r="K5" s="4" t="s">
        <v>404</v>
      </c>
      <c r="L5" s="4" t="s">
        <v>405</v>
      </c>
      <c r="M5" s="4" t="s">
        <v>406</v>
      </c>
    </row>
    <row r="6" ht="15.75" customHeight="1" spans="1:13">
      <c r="A6" s="12" t="s">
        <v>2</v>
      </c>
      <c r="B6" s="12" t="s">
        <v>4</v>
      </c>
      <c r="C6" s="13">
        <v>20</v>
      </c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1.4" customHeight="1" spans="1:13">
      <c r="A7" s="5" t="s">
        <v>156</v>
      </c>
      <c r="B7" s="5" t="s">
        <v>407</v>
      </c>
      <c r="C7" s="6"/>
      <c r="D7" s="5" t="s">
        <v>408</v>
      </c>
      <c r="E7" s="15" t="s">
        <v>409</v>
      </c>
      <c r="F7" s="15" t="s">
        <v>410</v>
      </c>
      <c r="G7" s="5" t="s">
        <v>408</v>
      </c>
      <c r="H7" s="5" t="s">
        <v>411</v>
      </c>
      <c r="I7" s="5" t="s">
        <v>408</v>
      </c>
      <c r="J7" s="5" t="s">
        <v>412</v>
      </c>
      <c r="K7" s="5" t="s">
        <v>413</v>
      </c>
      <c r="L7" s="5" t="s">
        <v>414</v>
      </c>
      <c r="M7" s="5"/>
    </row>
    <row r="8" ht="21.4" customHeight="1" spans="1:13">
      <c r="A8" s="5"/>
      <c r="B8" s="5"/>
      <c r="C8" s="6"/>
      <c r="D8" s="5"/>
      <c r="E8" s="15"/>
      <c r="F8" s="15" t="s">
        <v>415</v>
      </c>
      <c r="G8" s="5" t="s">
        <v>416</v>
      </c>
      <c r="H8" s="5" t="s">
        <v>417</v>
      </c>
      <c r="I8" s="5" t="s">
        <v>416</v>
      </c>
      <c r="J8" s="5" t="s">
        <v>412</v>
      </c>
      <c r="K8" s="5" t="s">
        <v>418</v>
      </c>
      <c r="L8" s="5" t="s">
        <v>419</v>
      </c>
      <c r="M8" s="5"/>
    </row>
    <row r="9" ht="21.4" customHeight="1" spans="1:13">
      <c r="A9" s="5"/>
      <c r="B9" s="5"/>
      <c r="C9" s="6"/>
      <c r="D9" s="5"/>
      <c r="E9" s="15"/>
      <c r="F9" s="15" t="s">
        <v>420</v>
      </c>
      <c r="G9" s="5"/>
      <c r="H9" s="5"/>
      <c r="I9" s="5"/>
      <c r="J9" s="5"/>
      <c r="K9" s="5"/>
      <c r="L9" s="5"/>
      <c r="M9" s="5"/>
    </row>
    <row r="10" ht="21.4" customHeight="1" spans="1:13">
      <c r="A10" s="5"/>
      <c r="B10" s="5"/>
      <c r="C10" s="6"/>
      <c r="D10" s="5"/>
      <c r="E10" s="15" t="s">
        <v>421</v>
      </c>
      <c r="F10" s="15" t="s">
        <v>422</v>
      </c>
      <c r="G10" s="5" t="s">
        <v>423</v>
      </c>
      <c r="H10" s="5" t="s">
        <v>424</v>
      </c>
      <c r="I10" s="5" t="s">
        <v>408</v>
      </c>
      <c r="J10" s="5" t="s">
        <v>412</v>
      </c>
      <c r="K10" s="5" t="s">
        <v>425</v>
      </c>
      <c r="L10" s="5" t="s">
        <v>414</v>
      </c>
      <c r="M10" s="5"/>
    </row>
    <row r="11" ht="21.4" customHeight="1" spans="1:13">
      <c r="A11" s="5"/>
      <c r="B11" s="5"/>
      <c r="C11" s="6"/>
      <c r="D11" s="5"/>
      <c r="E11" s="15"/>
      <c r="F11" s="15" t="s">
        <v>426</v>
      </c>
      <c r="G11" s="5" t="s">
        <v>427</v>
      </c>
      <c r="H11" s="5" t="s">
        <v>428</v>
      </c>
      <c r="I11" s="5" t="s">
        <v>408</v>
      </c>
      <c r="J11" s="5" t="s">
        <v>412</v>
      </c>
      <c r="K11" s="5" t="s">
        <v>413</v>
      </c>
      <c r="L11" s="5" t="s">
        <v>429</v>
      </c>
      <c r="M11" s="5"/>
    </row>
    <row r="12" ht="21.4" customHeight="1" spans="1:13">
      <c r="A12" s="5"/>
      <c r="B12" s="5"/>
      <c r="C12" s="6"/>
      <c r="D12" s="5"/>
      <c r="E12" s="15"/>
      <c r="F12" s="15" t="s">
        <v>430</v>
      </c>
      <c r="G12" s="5" t="s">
        <v>431</v>
      </c>
      <c r="H12" s="5" t="s">
        <v>432</v>
      </c>
      <c r="I12" s="5" t="s">
        <v>433</v>
      </c>
      <c r="J12" s="5" t="s">
        <v>412</v>
      </c>
      <c r="K12" s="5" t="s">
        <v>434</v>
      </c>
      <c r="L12" s="5" t="s">
        <v>414</v>
      </c>
      <c r="M12" s="5"/>
    </row>
    <row r="13" ht="21.4" customHeight="1" spans="1:13">
      <c r="A13" s="5"/>
      <c r="B13" s="5"/>
      <c r="C13" s="6"/>
      <c r="D13" s="5"/>
      <c r="E13" s="15" t="s">
        <v>435</v>
      </c>
      <c r="F13" s="15" t="s">
        <v>436</v>
      </c>
      <c r="G13" s="5" t="s">
        <v>429</v>
      </c>
      <c r="H13" s="5" t="s">
        <v>429</v>
      </c>
      <c r="I13" s="5" t="s">
        <v>429</v>
      </c>
      <c r="J13" s="5"/>
      <c r="K13" s="5" t="s">
        <v>429</v>
      </c>
      <c r="L13" s="5" t="s">
        <v>419</v>
      </c>
      <c r="M13" s="5"/>
    </row>
    <row r="14" ht="21.4" customHeight="1" spans="1:13">
      <c r="A14" s="5"/>
      <c r="B14" s="5"/>
      <c r="C14" s="6"/>
      <c r="D14" s="5"/>
      <c r="E14" s="15"/>
      <c r="F14" s="15" t="s">
        <v>437</v>
      </c>
      <c r="G14" s="5"/>
      <c r="H14" s="5"/>
      <c r="I14" s="5"/>
      <c r="J14" s="5"/>
      <c r="K14" s="5"/>
      <c r="L14" s="5"/>
      <c r="M14" s="5"/>
    </row>
    <row r="15" ht="21.4" customHeight="1" spans="1:13">
      <c r="A15" s="5"/>
      <c r="B15" s="5"/>
      <c r="C15" s="6"/>
      <c r="D15" s="5"/>
      <c r="E15" s="15"/>
      <c r="F15" s="15" t="s">
        <v>438</v>
      </c>
      <c r="G15" s="5"/>
      <c r="H15" s="5"/>
      <c r="I15" s="5"/>
      <c r="J15" s="5"/>
      <c r="K15" s="5"/>
      <c r="L15" s="5"/>
      <c r="M15" s="5"/>
    </row>
    <row r="16" ht="21.4" customHeight="1" spans="1:13">
      <c r="A16" s="5"/>
      <c r="B16" s="5"/>
      <c r="C16" s="6"/>
      <c r="D16" s="5"/>
      <c r="E16" s="15"/>
      <c r="F16" s="15" t="s">
        <v>439</v>
      </c>
      <c r="G16" s="5"/>
      <c r="H16" s="5"/>
      <c r="I16" s="5"/>
      <c r="J16" s="5"/>
      <c r="K16" s="5"/>
      <c r="L16" s="5"/>
      <c r="M16" s="5"/>
    </row>
    <row r="17" ht="21.4" customHeight="1" spans="1:13">
      <c r="A17" s="5"/>
      <c r="B17" s="5"/>
      <c r="C17" s="6"/>
      <c r="D17" s="5"/>
      <c r="E17" s="15" t="s">
        <v>440</v>
      </c>
      <c r="F17" s="15" t="s">
        <v>441</v>
      </c>
      <c r="G17" s="5" t="s">
        <v>429</v>
      </c>
      <c r="H17" s="5" t="s">
        <v>429</v>
      </c>
      <c r="I17" s="5" t="s">
        <v>429</v>
      </c>
      <c r="J17" s="5"/>
      <c r="K17" s="5" t="s">
        <v>429</v>
      </c>
      <c r="L17" s="5" t="s">
        <v>419</v>
      </c>
      <c r="M17" s="5"/>
    </row>
    <row r="18" ht="33.2" customHeight="1" spans="1:13">
      <c r="A18" s="5" t="s">
        <v>156</v>
      </c>
      <c r="B18" s="5" t="s">
        <v>442</v>
      </c>
      <c r="C18" s="6">
        <v>20</v>
      </c>
      <c r="D18" s="5" t="s">
        <v>443</v>
      </c>
      <c r="E18" s="15" t="s">
        <v>409</v>
      </c>
      <c r="F18" s="15" t="s">
        <v>410</v>
      </c>
      <c r="G18" s="5" t="s">
        <v>444</v>
      </c>
      <c r="H18" s="5" t="s">
        <v>445</v>
      </c>
      <c r="I18" s="5" t="s">
        <v>446</v>
      </c>
      <c r="J18" s="5" t="s">
        <v>447</v>
      </c>
      <c r="K18" s="5" t="s">
        <v>413</v>
      </c>
      <c r="L18" s="5" t="s">
        <v>448</v>
      </c>
      <c r="M18" s="5"/>
    </row>
    <row r="19" ht="21.4" customHeight="1" spans="1:13">
      <c r="A19" s="5"/>
      <c r="B19" s="5"/>
      <c r="C19" s="6"/>
      <c r="D19" s="5"/>
      <c r="E19" s="15"/>
      <c r="F19" s="15" t="s">
        <v>415</v>
      </c>
      <c r="G19" s="5"/>
      <c r="H19" s="5"/>
      <c r="I19" s="5"/>
      <c r="J19" s="5"/>
      <c r="K19" s="5"/>
      <c r="L19" s="5"/>
      <c r="M19" s="5"/>
    </row>
    <row r="20" ht="21.4" customHeight="1" spans="1:13">
      <c r="A20" s="5"/>
      <c r="B20" s="5"/>
      <c r="C20" s="6"/>
      <c r="D20" s="5"/>
      <c r="E20" s="15"/>
      <c r="F20" s="15" t="s">
        <v>420</v>
      </c>
      <c r="G20" s="5"/>
      <c r="H20" s="5"/>
      <c r="I20" s="5"/>
      <c r="J20" s="5"/>
      <c r="K20" s="5"/>
      <c r="L20" s="5"/>
      <c r="M20" s="5"/>
    </row>
    <row r="21" ht="21.4" customHeight="1" spans="1:13">
      <c r="A21" s="5"/>
      <c r="B21" s="5"/>
      <c r="C21" s="6"/>
      <c r="D21" s="5"/>
      <c r="E21" s="15" t="s">
        <v>421</v>
      </c>
      <c r="F21" s="15" t="s">
        <v>422</v>
      </c>
      <c r="G21" s="5" t="s">
        <v>449</v>
      </c>
      <c r="H21" s="5" t="s">
        <v>450</v>
      </c>
      <c r="I21" s="5" t="s">
        <v>451</v>
      </c>
      <c r="J21" s="5" t="s">
        <v>452</v>
      </c>
      <c r="K21" s="5" t="s">
        <v>453</v>
      </c>
      <c r="L21" s="5" t="s">
        <v>454</v>
      </c>
      <c r="M21" s="5"/>
    </row>
    <row r="22" ht="21.4" customHeight="1" spans="1:13">
      <c r="A22" s="5"/>
      <c r="B22" s="5"/>
      <c r="C22" s="6"/>
      <c r="D22" s="5"/>
      <c r="E22" s="15"/>
      <c r="F22" s="15" t="s">
        <v>426</v>
      </c>
      <c r="G22" s="5" t="s">
        <v>455</v>
      </c>
      <c r="H22" s="5" t="s">
        <v>456</v>
      </c>
      <c r="I22" s="5" t="s">
        <v>457</v>
      </c>
      <c r="J22" s="5" t="s">
        <v>458</v>
      </c>
      <c r="K22" s="5" t="s">
        <v>418</v>
      </c>
      <c r="L22" s="5" t="s">
        <v>454</v>
      </c>
      <c r="M22" s="5"/>
    </row>
    <row r="23" ht="24.95" customHeight="1" spans="1:13">
      <c r="A23" s="5"/>
      <c r="B23" s="5"/>
      <c r="C23" s="6"/>
      <c r="D23" s="5"/>
      <c r="E23" s="15"/>
      <c r="F23" s="15" t="s">
        <v>430</v>
      </c>
      <c r="G23" s="5" t="s">
        <v>459</v>
      </c>
      <c r="H23" s="5" t="s">
        <v>460</v>
      </c>
      <c r="I23" s="5" t="s">
        <v>461</v>
      </c>
      <c r="J23" s="5" t="s">
        <v>462</v>
      </c>
      <c r="K23" s="5" t="s">
        <v>463</v>
      </c>
      <c r="L23" s="5" t="s">
        <v>448</v>
      </c>
      <c r="M23" s="5"/>
    </row>
    <row r="24" ht="21.4" customHeight="1" spans="1:13">
      <c r="A24" s="5"/>
      <c r="B24" s="5"/>
      <c r="C24" s="6"/>
      <c r="D24" s="5"/>
      <c r="E24" s="15" t="s">
        <v>435</v>
      </c>
      <c r="F24" s="15" t="s">
        <v>436</v>
      </c>
      <c r="G24" s="5"/>
      <c r="H24" s="5"/>
      <c r="I24" s="5"/>
      <c r="J24" s="5"/>
      <c r="K24" s="5"/>
      <c r="L24" s="5"/>
      <c r="M24" s="5"/>
    </row>
    <row r="25" ht="33.2" customHeight="1" spans="1:13">
      <c r="A25" s="5"/>
      <c r="B25" s="5"/>
      <c r="C25" s="6"/>
      <c r="D25" s="5"/>
      <c r="E25" s="15"/>
      <c r="F25" s="15" t="s">
        <v>437</v>
      </c>
      <c r="G25" s="5" t="s">
        <v>464</v>
      </c>
      <c r="H25" s="5" t="s">
        <v>465</v>
      </c>
      <c r="I25" s="5" t="s">
        <v>466</v>
      </c>
      <c r="J25" s="5" t="s">
        <v>467</v>
      </c>
      <c r="K25" s="5" t="s">
        <v>429</v>
      </c>
      <c r="L25" s="5" t="s">
        <v>419</v>
      </c>
      <c r="M25" s="5"/>
    </row>
    <row r="26" ht="21.4" customHeight="1" spans="1:13">
      <c r="A26" s="5"/>
      <c r="B26" s="5"/>
      <c r="C26" s="6"/>
      <c r="D26" s="5"/>
      <c r="E26" s="15"/>
      <c r="F26" s="15" t="s">
        <v>438</v>
      </c>
      <c r="G26" s="5"/>
      <c r="H26" s="5"/>
      <c r="I26" s="5"/>
      <c r="J26" s="5"/>
      <c r="K26" s="5"/>
      <c r="L26" s="5"/>
      <c r="M26" s="5"/>
    </row>
    <row r="27" ht="33.2" customHeight="1" spans="1:13">
      <c r="A27" s="5"/>
      <c r="B27" s="5"/>
      <c r="C27" s="6"/>
      <c r="D27" s="5"/>
      <c r="E27" s="15"/>
      <c r="F27" s="15" t="s">
        <v>439</v>
      </c>
      <c r="G27" s="5" t="s">
        <v>468</v>
      </c>
      <c r="H27" s="5" t="s">
        <v>469</v>
      </c>
      <c r="I27" s="5" t="s">
        <v>470</v>
      </c>
      <c r="J27" s="5" t="s">
        <v>471</v>
      </c>
      <c r="K27" s="5" t="s">
        <v>429</v>
      </c>
      <c r="L27" s="5" t="s">
        <v>419</v>
      </c>
      <c r="M27" s="5"/>
    </row>
    <row r="28" ht="21.4" customHeight="1" spans="1:13">
      <c r="A28" s="5"/>
      <c r="B28" s="5"/>
      <c r="C28" s="6"/>
      <c r="D28" s="5"/>
      <c r="E28" s="15" t="s">
        <v>440</v>
      </c>
      <c r="F28" s="15" t="s">
        <v>441</v>
      </c>
      <c r="G28" s="5" t="s">
        <v>472</v>
      </c>
      <c r="H28" s="5" t="s">
        <v>456</v>
      </c>
      <c r="I28" s="5" t="s">
        <v>473</v>
      </c>
      <c r="J28" s="5" t="s">
        <v>458</v>
      </c>
      <c r="K28" s="5" t="s">
        <v>418</v>
      </c>
      <c r="L28" s="5" t="s">
        <v>454</v>
      </c>
      <c r="M28" s="5"/>
    </row>
    <row r="29" ht="14.25" customHeight="1" spans="1:4">
      <c r="A29" s="7" t="s">
        <v>258</v>
      </c>
      <c r="B29" s="7"/>
      <c r="C29" s="7"/>
      <c r="D29" s="7"/>
    </row>
  </sheetData>
  <mergeCells count="23">
    <mergeCell ref="C2:M2"/>
    <mergeCell ref="A3:K3"/>
    <mergeCell ref="L3:M3"/>
    <mergeCell ref="E4:M4"/>
    <mergeCell ref="A29:D29"/>
    <mergeCell ref="A4:A5"/>
    <mergeCell ref="A7:A17"/>
    <mergeCell ref="A18:A28"/>
    <mergeCell ref="B4:B5"/>
    <mergeCell ref="B7:B17"/>
    <mergeCell ref="B18:B28"/>
    <mergeCell ref="C4:C5"/>
    <mergeCell ref="C7:C17"/>
    <mergeCell ref="C18:C28"/>
    <mergeCell ref="D4:D5"/>
    <mergeCell ref="D7:D17"/>
    <mergeCell ref="D18:D28"/>
    <mergeCell ref="E7:E9"/>
    <mergeCell ref="E10:E12"/>
    <mergeCell ref="E13:E16"/>
    <mergeCell ref="E18:E20"/>
    <mergeCell ref="E21:E23"/>
    <mergeCell ref="E24:E2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4"/>
  <sheetViews>
    <sheetView workbookViewId="0">
      <pane ySplit="7" topLeftCell="A8" activePane="bottomLeft" state="frozen"/>
      <selection/>
      <selection pane="bottomLeft" activeCell="J8" sqref="J8:J23"/>
    </sheetView>
  </sheetViews>
  <sheetFormatPr defaultColWidth="10" defaultRowHeight="13.5"/>
  <cols>
    <col min="1" max="1" width="7.625" customWidth="1"/>
    <col min="2" max="2" width="17" customWidth="1"/>
    <col min="3" max="3" width="8.625" customWidth="1"/>
    <col min="4" max="4" width="7.625" customWidth="1"/>
    <col min="5" max="5" width="8" customWidth="1"/>
    <col min="6" max="6" width="8.875" customWidth="1"/>
    <col min="7" max="7" width="8.125" customWidth="1"/>
    <col min="8" max="9" width="7.625" customWidth="1"/>
    <col min="10" max="10" width="28.25" customWidth="1"/>
    <col min="11" max="11" width="7" customWidth="1"/>
    <col min="12" max="12" width="7.875" customWidth="1"/>
    <col min="13" max="13" width="9.125" customWidth="1"/>
    <col min="14" max="14" width="8" customWidth="1"/>
    <col min="15" max="15" width="7.5" customWidth="1"/>
    <col min="16" max="16" width="6.5" customWidth="1"/>
    <col min="17" max="17" width="21.875" customWidth="1"/>
    <col min="18" max="18" width="33.25" customWidth="1"/>
    <col min="19" max="19" width="12.625" customWidth="1"/>
  </cols>
  <sheetData>
    <row r="1" ht="14.25" customHeight="1" spans="1:19">
      <c r="A1" s="1"/>
      <c r="S1" s="1" t="s">
        <v>474</v>
      </c>
    </row>
    <row r="2" ht="36.95" customHeight="1" spans="1:19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0.45" customHeight="1" spans="1:19">
      <c r="A3" s="3" t="s">
        <v>31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25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9" t="s">
        <v>32</v>
      </c>
      <c r="R4" s="9"/>
      <c r="S4" s="9"/>
    </row>
    <row r="5" ht="15.75" customHeight="1" spans="1:19">
      <c r="A5" s="4" t="s">
        <v>361</v>
      </c>
      <c r="B5" s="4" t="s">
        <v>362</v>
      </c>
      <c r="C5" s="4" t="s">
        <v>475</v>
      </c>
      <c r="D5" s="4"/>
      <c r="E5" s="4"/>
      <c r="F5" s="4"/>
      <c r="G5" s="4"/>
      <c r="H5" s="4"/>
      <c r="I5" s="4"/>
      <c r="J5" s="4" t="s">
        <v>476</v>
      </c>
      <c r="K5" s="4" t="s">
        <v>477</v>
      </c>
      <c r="L5" s="4"/>
      <c r="M5" s="4"/>
      <c r="N5" s="4"/>
      <c r="O5" s="4"/>
      <c r="P5" s="4"/>
      <c r="Q5" s="4"/>
      <c r="R5" s="4"/>
      <c r="S5" s="4"/>
    </row>
    <row r="6" ht="16.5" customHeight="1" spans="1:19">
      <c r="A6" s="4"/>
      <c r="B6" s="4"/>
      <c r="C6" s="4" t="s">
        <v>395</v>
      </c>
      <c r="D6" s="4" t="s">
        <v>478</v>
      </c>
      <c r="E6" s="4"/>
      <c r="F6" s="4"/>
      <c r="G6" s="4"/>
      <c r="H6" s="4" t="s">
        <v>479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27.2" customHeight="1" spans="1:19">
      <c r="A7" s="4"/>
      <c r="B7" s="4"/>
      <c r="C7" s="4"/>
      <c r="D7" s="4" t="s">
        <v>139</v>
      </c>
      <c r="E7" s="4" t="s">
        <v>480</v>
      </c>
      <c r="F7" s="4" t="s">
        <v>143</v>
      </c>
      <c r="G7" s="4" t="s">
        <v>481</v>
      </c>
      <c r="H7" s="4" t="s">
        <v>162</v>
      </c>
      <c r="I7" s="4" t="s">
        <v>163</v>
      </c>
      <c r="J7" s="4"/>
      <c r="K7" s="4" t="s">
        <v>398</v>
      </c>
      <c r="L7" s="4" t="s">
        <v>399</v>
      </c>
      <c r="M7" s="4" t="s">
        <v>400</v>
      </c>
      <c r="N7" s="4" t="s">
        <v>405</v>
      </c>
      <c r="O7" s="4" t="s">
        <v>401</v>
      </c>
      <c r="P7" s="4" t="s">
        <v>482</v>
      </c>
      <c r="Q7" s="4" t="s">
        <v>483</v>
      </c>
      <c r="R7" s="4" t="s">
        <v>484</v>
      </c>
      <c r="S7" s="4" t="s">
        <v>406</v>
      </c>
    </row>
    <row r="8" ht="17.1" customHeight="1" spans="1:19">
      <c r="A8" s="5" t="s">
        <v>2</v>
      </c>
      <c r="B8" s="5" t="s">
        <v>4</v>
      </c>
      <c r="C8" s="6">
        <v>801.56</v>
      </c>
      <c r="D8" s="6">
        <v>801.56</v>
      </c>
      <c r="E8" s="6"/>
      <c r="F8" s="6"/>
      <c r="G8" s="6"/>
      <c r="H8" s="6">
        <f>698.555444+100-17</f>
        <v>781.555444</v>
      </c>
      <c r="I8" s="6">
        <v>20</v>
      </c>
      <c r="J8" s="5" t="s">
        <v>485</v>
      </c>
      <c r="K8" s="5" t="s">
        <v>409</v>
      </c>
      <c r="L8" s="5" t="s">
        <v>410</v>
      </c>
      <c r="M8" s="5" t="s">
        <v>486</v>
      </c>
      <c r="N8" s="5" t="s">
        <v>448</v>
      </c>
      <c r="O8" s="5" t="s">
        <v>487</v>
      </c>
      <c r="P8" s="5" t="s">
        <v>413</v>
      </c>
      <c r="Q8" s="5" t="s">
        <v>488</v>
      </c>
      <c r="R8" s="5" t="s">
        <v>489</v>
      </c>
      <c r="S8" s="5"/>
    </row>
    <row r="9" ht="17.1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5"/>
      <c r="L9" s="5" t="s">
        <v>415</v>
      </c>
      <c r="M9" s="5"/>
      <c r="N9" s="5"/>
      <c r="O9" s="5"/>
      <c r="P9" s="5"/>
      <c r="Q9" s="5"/>
      <c r="R9" s="5"/>
      <c r="S9" s="5"/>
    </row>
    <row r="10" ht="17.1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5"/>
      <c r="L10" s="5" t="s">
        <v>420</v>
      </c>
      <c r="M10" s="5"/>
      <c r="N10" s="5"/>
      <c r="O10" s="5"/>
      <c r="P10" s="5"/>
      <c r="Q10" s="5"/>
      <c r="R10" s="5"/>
      <c r="S10" s="5"/>
    </row>
    <row r="11" ht="17.1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8" t="s">
        <v>421</v>
      </c>
      <c r="L11" s="8" t="s">
        <v>422</v>
      </c>
      <c r="M11" s="5" t="s">
        <v>490</v>
      </c>
      <c r="N11" s="5" t="s">
        <v>454</v>
      </c>
      <c r="O11" s="5" t="s">
        <v>491</v>
      </c>
      <c r="P11" s="5" t="s">
        <v>425</v>
      </c>
      <c r="Q11" s="5" t="s">
        <v>492</v>
      </c>
      <c r="R11" s="5" t="s">
        <v>493</v>
      </c>
      <c r="S11" s="5"/>
    </row>
    <row r="12" ht="17.1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8"/>
      <c r="L12" s="8"/>
      <c r="M12" s="5" t="s">
        <v>494</v>
      </c>
      <c r="N12" s="5" t="s">
        <v>454</v>
      </c>
      <c r="O12" s="5" t="s">
        <v>495</v>
      </c>
      <c r="P12" s="5" t="s">
        <v>496</v>
      </c>
      <c r="Q12" s="5" t="s">
        <v>497</v>
      </c>
      <c r="R12" s="5" t="s">
        <v>498</v>
      </c>
      <c r="S12" s="5"/>
    </row>
    <row r="13" ht="17.1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8"/>
      <c r="L13" s="8"/>
      <c r="M13" s="5" t="s">
        <v>449</v>
      </c>
      <c r="N13" s="5" t="s">
        <v>454</v>
      </c>
      <c r="O13" s="5" t="s">
        <v>450</v>
      </c>
      <c r="P13" s="5" t="s">
        <v>453</v>
      </c>
      <c r="Q13" s="5" t="s">
        <v>499</v>
      </c>
      <c r="R13" s="5" t="s">
        <v>500</v>
      </c>
      <c r="S13" s="5"/>
    </row>
    <row r="14" ht="17.1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8"/>
      <c r="L14" s="8" t="s">
        <v>426</v>
      </c>
      <c r="M14" s="5" t="s">
        <v>501</v>
      </c>
      <c r="N14" s="5" t="s">
        <v>502</v>
      </c>
      <c r="O14" s="5" t="s">
        <v>503</v>
      </c>
      <c r="P14" s="5" t="s">
        <v>418</v>
      </c>
      <c r="Q14" s="5" t="s">
        <v>504</v>
      </c>
      <c r="R14" s="5" t="s">
        <v>505</v>
      </c>
      <c r="S14" s="5"/>
    </row>
    <row r="15" ht="17.1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8"/>
      <c r="L15" s="8"/>
      <c r="M15" s="5" t="s">
        <v>506</v>
      </c>
      <c r="N15" s="5" t="s">
        <v>454</v>
      </c>
      <c r="O15" s="5" t="s">
        <v>507</v>
      </c>
      <c r="P15" s="5" t="s">
        <v>418</v>
      </c>
      <c r="Q15" s="5" t="s">
        <v>508</v>
      </c>
      <c r="R15" s="5" t="s">
        <v>505</v>
      </c>
      <c r="S15" s="5"/>
    </row>
    <row r="16" ht="17.1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8"/>
      <c r="L16" s="8"/>
      <c r="M16" s="5" t="s">
        <v>455</v>
      </c>
      <c r="N16" s="5" t="s">
        <v>454</v>
      </c>
      <c r="O16" s="5" t="s">
        <v>456</v>
      </c>
      <c r="P16" s="5" t="s">
        <v>418</v>
      </c>
      <c r="Q16" s="5" t="s">
        <v>457</v>
      </c>
      <c r="R16" s="5" t="s">
        <v>505</v>
      </c>
      <c r="S16" s="5"/>
    </row>
    <row r="17" ht="17.1" customHeight="1" spans="1:19">
      <c r="A17" s="5"/>
      <c r="B17" s="5"/>
      <c r="C17" s="6"/>
      <c r="D17" s="6"/>
      <c r="E17" s="6"/>
      <c r="F17" s="6"/>
      <c r="G17" s="6"/>
      <c r="H17" s="6"/>
      <c r="I17" s="6"/>
      <c r="J17" s="5"/>
      <c r="K17" s="8"/>
      <c r="L17" s="8" t="s">
        <v>430</v>
      </c>
      <c r="M17" s="5" t="s">
        <v>509</v>
      </c>
      <c r="N17" s="5" t="s">
        <v>502</v>
      </c>
      <c r="O17" s="5" t="s">
        <v>503</v>
      </c>
      <c r="P17" s="5" t="s">
        <v>418</v>
      </c>
      <c r="Q17" s="5" t="s">
        <v>510</v>
      </c>
      <c r="R17" s="5" t="s">
        <v>511</v>
      </c>
      <c r="S17" s="5"/>
    </row>
    <row r="18" ht="17.1" customHeight="1" spans="1:19">
      <c r="A18" s="5"/>
      <c r="B18" s="5"/>
      <c r="C18" s="6"/>
      <c r="D18" s="6"/>
      <c r="E18" s="6"/>
      <c r="F18" s="6"/>
      <c r="G18" s="6"/>
      <c r="H18" s="6"/>
      <c r="I18" s="6"/>
      <c r="J18" s="5"/>
      <c r="K18" s="8"/>
      <c r="L18" s="8"/>
      <c r="M18" s="5" t="s">
        <v>459</v>
      </c>
      <c r="N18" s="5" t="s">
        <v>448</v>
      </c>
      <c r="O18" s="5" t="s">
        <v>460</v>
      </c>
      <c r="P18" s="5" t="s">
        <v>463</v>
      </c>
      <c r="Q18" s="5" t="s">
        <v>461</v>
      </c>
      <c r="R18" s="5" t="s">
        <v>512</v>
      </c>
      <c r="S18" s="5"/>
    </row>
    <row r="19" ht="17.1" customHeight="1" spans="1:19">
      <c r="A19" s="5"/>
      <c r="B19" s="5"/>
      <c r="C19" s="6"/>
      <c r="D19" s="6"/>
      <c r="E19" s="6"/>
      <c r="F19" s="6"/>
      <c r="G19" s="6"/>
      <c r="H19" s="6"/>
      <c r="I19" s="6"/>
      <c r="J19" s="5"/>
      <c r="K19" s="8" t="s">
        <v>435</v>
      </c>
      <c r="L19" s="8" t="s">
        <v>436</v>
      </c>
      <c r="M19" s="5"/>
      <c r="N19" s="5"/>
      <c r="O19" s="5"/>
      <c r="P19" s="5"/>
      <c r="Q19" s="5"/>
      <c r="R19" s="5"/>
      <c r="S19" s="5"/>
    </row>
    <row r="20" ht="17.1" customHeight="1" spans="1:19">
      <c r="A20" s="5"/>
      <c r="B20" s="5"/>
      <c r="C20" s="6"/>
      <c r="D20" s="6"/>
      <c r="E20" s="6"/>
      <c r="F20" s="6"/>
      <c r="G20" s="6"/>
      <c r="H20" s="6"/>
      <c r="I20" s="6"/>
      <c r="J20" s="5"/>
      <c r="K20" s="8"/>
      <c r="L20" s="8" t="s">
        <v>437</v>
      </c>
      <c r="M20" s="5" t="s">
        <v>513</v>
      </c>
      <c r="N20" s="5" t="s">
        <v>419</v>
      </c>
      <c r="O20" s="5" t="s">
        <v>514</v>
      </c>
      <c r="P20" s="5" t="s">
        <v>429</v>
      </c>
      <c r="Q20" s="5" t="s">
        <v>513</v>
      </c>
      <c r="R20" s="5" t="s">
        <v>515</v>
      </c>
      <c r="S20" s="5"/>
    </row>
    <row r="21" ht="17.1" customHeight="1" spans="1:19">
      <c r="A21" s="5"/>
      <c r="B21" s="5"/>
      <c r="C21" s="6"/>
      <c r="D21" s="6"/>
      <c r="E21" s="6"/>
      <c r="F21" s="6"/>
      <c r="G21" s="6"/>
      <c r="H21" s="6"/>
      <c r="I21" s="6"/>
      <c r="J21" s="5"/>
      <c r="K21" s="8"/>
      <c r="L21" s="8" t="s">
        <v>438</v>
      </c>
      <c r="M21" s="5"/>
      <c r="N21" s="5"/>
      <c r="O21" s="5"/>
      <c r="P21" s="5"/>
      <c r="Q21" s="5"/>
      <c r="R21" s="5"/>
      <c r="S21" s="5"/>
    </row>
    <row r="22" ht="17.1" customHeight="1" spans="1:19">
      <c r="A22" s="5"/>
      <c r="B22" s="5"/>
      <c r="C22" s="6"/>
      <c r="D22" s="6"/>
      <c r="E22" s="6"/>
      <c r="F22" s="6"/>
      <c r="G22" s="6"/>
      <c r="H22" s="6"/>
      <c r="I22" s="6"/>
      <c r="J22" s="5"/>
      <c r="K22" s="8"/>
      <c r="L22" s="8" t="s">
        <v>439</v>
      </c>
      <c r="M22" s="5" t="s">
        <v>468</v>
      </c>
      <c r="N22" s="5" t="s">
        <v>419</v>
      </c>
      <c r="O22" s="5" t="s">
        <v>470</v>
      </c>
      <c r="P22" s="5" t="s">
        <v>429</v>
      </c>
      <c r="Q22" s="5" t="s">
        <v>470</v>
      </c>
      <c r="R22" s="5" t="s">
        <v>515</v>
      </c>
      <c r="S22" s="5"/>
    </row>
    <row r="23" ht="17.1" customHeight="1" spans="1:19">
      <c r="A23" s="5"/>
      <c r="B23" s="5"/>
      <c r="C23" s="6"/>
      <c r="D23" s="6"/>
      <c r="E23" s="6"/>
      <c r="F23" s="6"/>
      <c r="G23" s="6"/>
      <c r="H23" s="6"/>
      <c r="I23" s="6"/>
      <c r="J23" s="5"/>
      <c r="K23" s="8" t="s">
        <v>440</v>
      </c>
      <c r="L23" s="8" t="s">
        <v>441</v>
      </c>
      <c r="M23" s="5" t="s">
        <v>472</v>
      </c>
      <c r="N23" s="5" t="s">
        <v>454</v>
      </c>
      <c r="O23" s="5" t="s">
        <v>456</v>
      </c>
      <c r="P23" s="5" t="s">
        <v>418</v>
      </c>
      <c r="Q23" s="5" t="s">
        <v>473</v>
      </c>
      <c r="R23" s="5" t="s">
        <v>516</v>
      </c>
      <c r="S23" s="5"/>
    </row>
    <row r="24" ht="14.25" customHeight="1" spans="1:8">
      <c r="A24" s="7" t="s">
        <v>258</v>
      </c>
      <c r="B24" s="7"/>
      <c r="C24" s="7"/>
      <c r="D24" s="7"/>
      <c r="E24" s="7"/>
      <c r="F24" s="7"/>
      <c r="G24" s="7"/>
      <c r="H24" s="7"/>
    </row>
  </sheetData>
  <mergeCells count="28">
    <mergeCell ref="A2:S2"/>
    <mergeCell ref="A3:S3"/>
    <mergeCell ref="Q4:S4"/>
    <mergeCell ref="C5:I5"/>
    <mergeCell ref="D6:G6"/>
    <mergeCell ref="H6:I6"/>
    <mergeCell ref="A24:H24"/>
    <mergeCell ref="A5:A7"/>
    <mergeCell ref="A8:A23"/>
    <mergeCell ref="B5:B7"/>
    <mergeCell ref="B8:B23"/>
    <mergeCell ref="C6:C7"/>
    <mergeCell ref="C8:C23"/>
    <mergeCell ref="D8:D23"/>
    <mergeCell ref="E8:E23"/>
    <mergeCell ref="F8:F23"/>
    <mergeCell ref="G8:G23"/>
    <mergeCell ref="H8:H23"/>
    <mergeCell ref="I8:I23"/>
    <mergeCell ref="J5:J7"/>
    <mergeCell ref="J8:J23"/>
    <mergeCell ref="K8:K10"/>
    <mergeCell ref="K11:K18"/>
    <mergeCell ref="K19:K22"/>
    <mergeCell ref="L11:L13"/>
    <mergeCell ref="L14:L16"/>
    <mergeCell ref="L17:L18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opLeftCell="A10" workbookViewId="0">
      <selection activeCell="E31" sqref="E31"/>
    </sheetView>
  </sheetViews>
  <sheetFormatPr defaultColWidth="10" defaultRowHeight="13.5" outlineLevelCol="7"/>
  <cols>
    <col min="1" max="1" width="29.5" customWidth="1"/>
    <col min="2" max="2" width="13" customWidth="1"/>
    <col min="3" max="3" width="23.125" customWidth="1"/>
    <col min="4" max="4" width="10.625" customWidth="1"/>
    <col min="5" max="5" width="24" customWidth="1"/>
    <col min="6" max="6" width="10.5" customWidth="1"/>
    <col min="7" max="7" width="20.25" customWidth="1"/>
    <col min="8" max="8" width="11" customWidth="1"/>
  </cols>
  <sheetData>
    <row r="1" ht="11.25" customHeight="1" spans="1:8">
      <c r="A1" s="1"/>
      <c r="H1" s="16" t="s">
        <v>30</v>
      </c>
    </row>
    <row r="2" ht="21.2" customHeight="1" spans="1:8">
      <c r="A2" s="76" t="s">
        <v>7</v>
      </c>
      <c r="B2" s="76"/>
      <c r="C2" s="76"/>
      <c r="D2" s="76"/>
      <c r="E2" s="76"/>
      <c r="F2" s="76"/>
      <c r="G2" s="76"/>
      <c r="H2" s="76"/>
    </row>
    <row r="3" ht="15" customHeight="1" spans="1:8">
      <c r="A3" s="11" t="s">
        <v>31</v>
      </c>
      <c r="B3" s="11"/>
      <c r="C3" s="11"/>
      <c r="D3" s="11"/>
      <c r="E3" s="11"/>
      <c r="F3" s="11"/>
      <c r="G3" s="9" t="s">
        <v>32</v>
      </c>
      <c r="H3" s="9"/>
    </row>
    <row r="4" ht="15.6" customHeight="1" spans="1:8">
      <c r="A4" s="4" t="s">
        <v>33</v>
      </c>
      <c r="B4" s="4"/>
      <c r="C4" s="4" t="s">
        <v>34</v>
      </c>
      <c r="D4" s="4"/>
      <c r="E4" s="4"/>
      <c r="F4" s="4"/>
      <c r="G4" s="4"/>
      <c r="H4" s="4"/>
    </row>
    <row r="5" ht="19.5" customHeight="1" spans="1:8">
      <c r="A5" s="4" t="s">
        <v>35</v>
      </c>
      <c r="B5" s="4" t="s">
        <v>36</v>
      </c>
      <c r="C5" s="4" t="s">
        <v>37</v>
      </c>
      <c r="D5" s="4" t="s">
        <v>36</v>
      </c>
      <c r="E5" s="4" t="s">
        <v>38</v>
      </c>
      <c r="F5" s="4" t="s">
        <v>36</v>
      </c>
      <c r="G5" s="4" t="s">
        <v>39</v>
      </c>
      <c r="H5" s="4" t="s">
        <v>36</v>
      </c>
    </row>
    <row r="6" ht="14.25" customHeight="1" spans="1:8">
      <c r="A6" s="14" t="s">
        <v>40</v>
      </c>
      <c r="B6" s="6">
        <f>B7+B10</f>
        <v>801.56</v>
      </c>
      <c r="C6" s="5" t="s">
        <v>41</v>
      </c>
      <c r="D6" s="6"/>
      <c r="E6" s="14" t="s">
        <v>42</v>
      </c>
      <c r="F6" s="13">
        <f>B36-F10</f>
        <v>5672.35</v>
      </c>
      <c r="G6" s="5" t="s">
        <v>43</v>
      </c>
      <c r="H6" s="6">
        <v>1900</v>
      </c>
    </row>
    <row r="7" ht="14.25" customHeight="1" spans="1:8">
      <c r="A7" s="5" t="s">
        <v>44</v>
      </c>
      <c r="B7" s="6">
        <f>801.56-20</f>
        <v>781.56</v>
      </c>
      <c r="C7" s="5" t="s">
        <v>45</v>
      </c>
      <c r="D7" s="21"/>
      <c r="E7" s="5" t="s">
        <v>46</v>
      </c>
      <c r="F7" s="6">
        <v>1900</v>
      </c>
      <c r="G7" s="5" t="s">
        <v>47</v>
      </c>
      <c r="H7" s="6">
        <f>H39-H6-H10-H19</f>
        <v>3751.63</v>
      </c>
    </row>
    <row r="8" ht="14.25" customHeight="1" spans="1:8">
      <c r="A8" s="14" t="s">
        <v>48</v>
      </c>
      <c r="B8" s="6"/>
      <c r="C8" s="5" t="s">
        <v>49</v>
      </c>
      <c r="D8" s="21"/>
      <c r="E8" s="5" t="s">
        <v>50</v>
      </c>
      <c r="F8" s="6">
        <f>F6-F7</f>
        <v>3772.35</v>
      </c>
      <c r="G8" s="5" t="s">
        <v>51</v>
      </c>
      <c r="H8" s="6"/>
    </row>
    <row r="9" ht="14.25" customHeight="1" spans="1:8">
      <c r="A9" s="5" t="s">
        <v>52</v>
      </c>
      <c r="B9" s="6"/>
      <c r="C9" s="5" t="s">
        <v>53</v>
      </c>
      <c r="D9" s="21"/>
      <c r="E9" s="5" t="s">
        <v>54</v>
      </c>
      <c r="F9" s="6"/>
      <c r="G9" s="5" t="s">
        <v>55</v>
      </c>
      <c r="H9" s="6"/>
    </row>
    <row r="10" ht="14.25" customHeight="1" spans="1:8">
      <c r="A10" s="5" t="s">
        <v>56</v>
      </c>
      <c r="B10" s="6">
        <v>20</v>
      </c>
      <c r="C10" s="5" t="s">
        <v>57</v>
      </c>
      <c r="D10" s="21"/>
      <c r="E10" s="14" t="s">
        <v>58</v>
      </c>
      <c r="F10" s="13"/>
      <c r="G10" s="5" t="s">
        <v>59</v>
      </c>
      <c r="H10" s="6">
        <v>0.72</v>
      </c>
    </row>
    <row r="11" ht="14.25" customHeight="1" spans="1:8">
      <c r="A11" s="5" t="s">
        <v>60</v>
      </c>
      <c r="B11" s="6"/>
      <c r="C11" s="5" t="s">
        <v>61</v>
      </c>
      <c r="D11" s="21"/>
      <c r="E11" s="5" t="s">
        <v>62</v>
      </c>
      <c r="F11" s="6"/>
      <c r="G11" s="5" t="s">
        <v>63</v>
      </c>
      <c r="H11" s="6"/>
    </row>
    <row r="12" ht="14.25" customHeight="1" spans="1:8">
      <c r="A12" s="5" t="s">
        <v>64</v>
      </c>
      <c r="B12" s="6"/>
      <c r="C12" s="5" t="s">
        <v>65</v>
      </c>
      <c r="D12" s="21"/>
      <c r="E12" s="5" t="s">
        <v>66</v>
      </c>
      <c r="F12" s="6"/>
      <c r="G12" s="5" t="s">
        <v>67</v>
      </c>
      <c r="H12" s="6"/>
    </row>
    <row r="13" ht="14.25" customHeight="1" spans="1:8">
      <c r="A13" s="5" t="s">
        <v>68</v>
      </c>
      <c r="B13" s="6"/>
      <c r="C13" s="5" t="s">
        <v>69</v>
      </c>
      <c r="D13" s="21"/>
      <c r="E13" s="5" t="s">
        <v>70</v>
      </c>
      <c r="F13" s="6"/>
      <c r="G13" s="5" t="s">
        <v>71</v>
      </c>
      <c r="H13" s="6"/>
    </row>
    <row r="14" ht="14.25" customHeight="1" spans="1:8">
      <c r="A14" s="5" t="s">
        <v>72</v>
      </c>
      <c r="B14" s="6"/>
      <c r="C14" s="5" t="s">
        <v>73</v>
      </c>
      <c r="D14" s="21"/>
      <c r="E14" s="5" t="s">
        <v>74</v>
      </c>
      <c r="F14" s="6"/>
      <c r="G14" s="5" t="s">
        <v>75</v>
      </c>
      <c r="H14" s="6"/>
    </row>
    <row r="15" ht="14.25" customHeight="1" spans="1:8">
      <c r="A15" s="5" t="s">
        <v>76</v>
      </c>
      <c r="B15" s="6"/>
      <c r="C15" s="5" t="s">
        <v>77</v>
      </c>
      <c r="D15" s="21">
        <v>5672.35</v>
      </c>
      <c r="E15" s="5" t="s">
        <v>78</v>
      </c>
      <c r="F15" s="6"/>
      <c r="G15" s="5" t="s">
        <v>79</v>
      </c>
      <c r="H15" s="6"/>
    </row>
    <row r="16" ht="14.25" customHeight="1" spans="1:8">
      <c r="A16" s="5" t="s">
        <v>80</v>
      </c>
      <c r="B16" s="6"/>
      <c r="C16" s="5" t="s">
        <v>81</v>
      </c>
      <c r="D16" s="21"/>
      <c r="E16" s="5" t="s">
        <v>82</v>
      </c>
      <c r="F16" s="6"/>
      <c r="G16" s="5" t="s">
        <v>83</v>
      </c>
      <c r="H16" s="6"/>
    </row>
    <row r="17" ht="14.25" customHeight="1" spans="1:8">
      <c r="A17" s="5" t="s">
        <v>84</v>
      </c>
      <c r="B17" s="6"/>
      <c r="C17" s="5" t="s">
        <v>85</v>
      </c>
      <c r="D17" s="21"/>
      <c r="E17" s="5" t="s">
        <v>86</v>
      </c>
      <c r="F17" s="6"/>
      <c r="G17" s="5" t="s">
        <v>87</v>
      </c>
      <c r="H17" s="6"/>
    </row>
    <row r="18" ht="14.25" customHeight="1" spans="1:8">
      <c r="A18" s="5" t="s">
        <v>88</v>
      </c>
      <c r="B18" s="6"/>
      <c r="C18" s="5" t="s">
        <v>89</v>
      </c>
      <c r="D18" s="21"/>
      <c r="E18" s="5" t="s">
        <v>90</v>
      </c>
      <c r="F18" s="6"/>
      <c r="G18" s="5" t="s">
        <v>91</v>
      </c>
      <c r="H18" s="6"/>
    </row>
    <row r="19" ht="14.25" customHeight="1" spans="1:8">
      <c r="A19" s="5" t="s">
        <v>92</v>
      </c>
      <c r="B19" s="6"/>
      <c r="C19" s="5" t="s">
        <v>93</v>
      </c>
      <c r="D19" s="21"/>
      <c r="E19" s="5" t="s">
        <v>94</v>
      </c>
      <c r="F19" s="6"/>
      <c r="G19" s="5" t="s">
        <v>95</v>
      </c>
      <c r="H19" s="6">
        <v>20</v>
      </c>
    </row>
    <row r="20" ht="14.25" customHeight="1" spans="1:8">
      <c r="A20" s="14" t="s">
        <v>96</v>
      </c>
      <c r="B20" s="13"/>
      <c r="C20" s="5" t="s">
        <v>97</v>
      </c>
      <c r="D20" s="21"/>
      <c r="E20" s="5" t="s">
        <v>98</v>
      </c>
      <c r="F20" s="6"/>
      <c r="G20" s="5"/>
      <c r="H20" s="6"/>
    </row>
    <row r="21" ht="14.25" customHeight="1" spans="1:8">
      <c r="A21" s="14" t="s">
        <v>99</v>
      </c>
      <c r="B21" s="13"/>
      <c r="C21" s="5" t="s">
        <v>100</v>
      </c>
      <c r="D21" s="21"/>
      <c r="E21" s="14" t="s">
        <v>101</v>
      </c>
      <c r="F21" s="13"/>
      <c r="G21" s="5"/>
      <c r="H21" s="6"/>
    </row>
    <row r="22" ht="14.25" customHeight="1" spans="1:8">
      <c r="A22" s="14" t="s">
        <v>102</v>
      </c>
      <c r="B22" s="13"/>
      <c r="C22" s="5" t="s">
        <v>103</v>
      </c>
      <c r="D22" s="21"/>
      <c r="E22" s="5"/>
      <c r="F22" s="5"/>
      <c r="G22" s="5"/>
      <c r="H22" s="6"/>
    </row>
    <row r="23" ht="14.25" customHeight="1" spans="1:8">
      <c r="A23" s="14" t="s">
        <v>104</v>
      </c>
      <c r="B23" s="13"/>
      <c r="C23" s="5" t="s">
        <v>105</v>
      </c>
      <c r="D23" s="21"/>
      <c r="E23" s="5"/>
      <c r="F23" s="5"/>
      <c r="G23" s="5"/>
      <c r="H23" s="6"/>
    </row>
    <row r="24" ht="14.25" customHeight="1" spans="1:8">
      <c r="A24" s="14" t="s">
        <v>106</v>
      </c>
      <c r="B24" s="13">
        <v>800</v>
      </c>
      <c r="C24" s="5" t="s">
        <v>107</v>
      </c>
      <c r="D24" s="21"/>
      <c r="E24" s="5"/>
      <c r="F24" s="5"/>
      <c r="G24" s="5"/>
      <c r="H24" s="6"/>
    </row>
    <row r="25" ht="14.25" customHeight="1" spans="1:8">
      <c r="A25" s="5" t="s">
        <v>108</v>
      </c>
      <c r="B25" s="6">
        <v>800</v>
      </c>
      <c r="C25" s="5" t="s">
        <v>109</v>
      </c>
      <c r="D25" s="21"/>
      <c r="E25" s="5"/>
      <c r="F25" s="5"/>
      <c r="G25" s="5"/>
      <c r="H25" s="6"/>
    </row>
    <row r="26" ht="14.25" customHeight="1" spans="1:8">
      <c r="A26" s="5" t="s">
        <v>110</v>
      </c>
      <c r="B26" s="6"/>
      <c r="C26" s="5" t="s">
        <v>111</v>
      </c>
      <c r="D26" s="21"/>
      <c r="E26" s="5"/>
      <c r="F26" s="5"/>
      <c r="G26" s="5"/>
      <c r="H26" s="6"/>
    </row>
    <row r="27" ht="14.25" customHeight="1" spans="1:8">
      <c r="A27" s="5" t="s">
        <v>112</v>
      </c>
      <c r="B27" s="6"/>
      <c r="C27" s="5" t="s">
        <v>113</v>
      </c>
      <c r="D27" s="21"/>
      <c r="E27" s="5"/>
      <c r="F27" s="5"/>
      <c r="G27" s="5"/>
      <c r="H27" s="6"/>
    </row>
    <row r="28" ht="14.25" customHeight="1" spans="1:8">
      <c r="A28" s="14" t="s">
        <v>114</v>
      </c>
      <c r="B28" s="13">
        <v>3600</v>
      </c>
      <c r="C28" s="5" t="s">
        <v>115</v>
      </c>
      <c r="D28" s="21"/>
      <c r="E28" s="5"/>
      <c r="F28" s="5"/>
      <c r="G28" s="5"/>
      <c r="H28" s="6"/>
    </row>
    <row r="29" ht="14.25" customHeight="1" spans="1:8">
      <c r="A29" s="14" t="s">
        <v>116</v>
      </c>
      <c r="B29" s="13"/>
      <c r="C29" s="5" t="s">
        <v>117</v>
      </c>
      <c r="D29" s="21"/>
      <c r="E29" s="5"/>
      <c r="F29" s="5"/>
      <c r="G29" s="5"/>
      <c r="H29" s="6"/>
    </row>
    <row r="30" ht="14.25" customHeight="1" spans="1:8">
      <c r="A30" s="14" t="s">
        <v>118</v>
      </c>
      <c r="B30" s="13"/>
      <c r="C30" s="5" t="s">
        <v>119</v>
      </c>
      <c r="D30" s="21"/>
      <c r="E30" s="5"/>
      <c r="F30" s="5"/>
      <c r="G30" s="5"/>
      <c r="H30" s="6"/>
    </row>
    <row r="31" ht="14.25" customHeight="1" spans="1:8">
      <c r="A31" s="14" t="s">
        <v>120</v>
      </c>
      <c r="B31" s="13"/>
      <c r="C31" s="5" t="s">
        <v>121</v>
      </c>
      <c r="D31" s="21"/>
      <c r="E31" s="5"/>
      <c r="F31" s="5"/>
      <c r="G31" s="5"/>
      <c r="H31" s="6"/>
    </row>
    <row r="32" ht="14.25" customHeight="1" spans="1:8">
      <c r="A32" s="14" t="s">
        <v>122</v>
      </c>
      <c r="B32" s="13">
        <f>B36-B28-B24-B6</f>
        <v>470.79</v>
      </c>
      <c r="C32" s="5" t="s">
        <v>123</v>
      </c>
      <c r="D32" s="21"/>
      <c r="E32" s="5"/>
      <c r="F32" s="5"/>
      <c r="G32" s="5"/>
      <c r="H32" s="6"/>
    </row>
    <row r="33" ht="14.25" customHeight="1" spans="1:8">
      <c r="A33" s="5"/>
      <c r="B33" s="5"/>
      <c r="C33" s="5" t="s">
        <v>124</v>
      </c>
      <c r="D33" s="21"/>
      <c r="E33" s="5"/>
      <c r="F33" s="5"/>
      <c r="G33" s="5"/>
      <c r="H33" s="5"/>
    </row>
    <row r="34" ht="14.25" customHeight="1" spans="1:8">
      <c r="A34" s="5"/>
      <c r="B34" s="5"/>
      <c r="C34" s="5" t="s">
        <v>125</v>
      </c>
      <c r="D34" s="21"/>
      <c r="E34" s="5"/>
      <c r="F34" s="5"/>
      <c r="G34" s="5"/>
      <c r="H34" s="5"/>
    </row>
    <row r="35" ht="14.25" customHeight="1" spans="1:8">
      <c r="A35" s="5"/>
      <c r="B35" s="5"/>
      <c r="C35" s="5" t="s">
        <v>126</v>
      </c>
      <c r="D35" s="21"/>
      <c r="E35" s="5"/>
      <c r="F35" s="5"/>
      <c r="G35" s="5"/>
      <c r="H35" s="5"/>
    </row>
    <row r="36" ht="14.25" customHeight="1" spans="1:8">
      <c r="A36" s="14" t="s">
        <v>127</v>
      </c>
      <c r="B36" s="6">
        <v>5672.35</v>
      </c>
      <c r="C36" s="14" t="s">
        <v>128</v>
      </c>
      <c r="D36" s="6">
        <f>SUM(D6:D35)</f>
        <v>5672.35</v>
      </c>
      <c r="E36" s="14" t="s">
        <v>128</v>
      </c>
      <c r="F36" s="6">
        <v>5672.35</v>
      </c>
      <c r="G36" s="14" t="s">
        <v>128</v>
      </c>
      <c r="H36" s="6">
        <f>SUM(H6:H35)</f>
        <v>5672.35</v>
      </c>
    </row>
    <row r="37" ht="14.25" customHeight="1" spans="1:8">
      <c r="A37" s="14" t="s">
        <v>129</v>
      </c>
      <c r="B37" s="13"/>
      <c r="C37" s="14" t="s">
        <v>130</v>
      </c>
      <c r="D37" s="13"/>
      <c r="E37" s="14" t="s">
        <v>130</v>
      </c>
      <c r="F37" s="13"/>
      <c r="G37" s="14" t="s">
        <v>130</v>
      </c>
      <c r="H37" s="13"/>
    </row>
    <row r="38" ht="14.25" customHeight="1" spans="1:8">
      <c r="A38" s="5"/>
      <c r="B38" s="6"/>
      <c r="C38" s="5"/>
      <c r="D38" s="6"/>
      <c r="E38" s="14"/>
      <c r="F38" s="13"/>
      <c r="G38" s="14"/>
      <c r="H38" s="13"/>
    </row>
    <row r="39" ht="14.25" customHeight="1" spans="1:8">
      <c r="A39" s="14" t="s">
        <v>131</v>
      </c>
      <c r="B39" s="6">
        <v>5672.35</v>
      </c>
      <c r="C39" s="14" t="s">
        <v>132</v>
      </c>
      <c r="D39" s="6">
        <v>5672.35</v>
      </c>
      <c r="E39" s="14" t="s">
        <v>132</v>
      </c>
      <c r="F39" s="6">
        <v>5672.35</v>
      </c>
      <c r="G39" s="14" t="s">
        <v>132</v>
      </c>
      <c r="H39" s="6">
        <v>5672.35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zoomScale="130" zoomScaleNormal="130" workbookViewId="0">
      <selection activeCell="C10" sqref="C10"/>
    </sheetView>
  </sheetViews>
  <sheetFormatPr defaultColWidth="10" defaultRowHeight="13.5"/>
  <cols>
    <col min="1" max="1" width="5.875" customWidth="1"/>
    <col min="2" max="2" width="16.125" customWidth="1"/>
    <col min="3" max="3" width="8.25" customWidth="1"/>
    <col min="4" max="25" width="7.75" customWidth="1"/>
  </cols>
  <sheetData>
    <row r="1" ht="14.25" customHeight="1" spans="1:25">
      <c r="A1" s="1"/>
      <c r="X1" s="16" t="s">
        <v>133</v>
      </c>
      <c r="Y1" s="16"/>
    </row>
    <row r="2" ht="29.45" customHeight="1" spans="1:25">
      <c r="A2" s="17" t="s">
        <v>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ht="19.5" customHeight="1" spans="1:25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9" t="s">
        <v>32</v>
      </c>
      <c r="Y3" s="9"/>
    </row>
    <row r="4" ht="19.5" customHeight="1" spans="1:25">
      <c r="A4" s="18" t="s">
        <v>134</v>
      </c>
      <c r="B4" s="18" t="s">
        <v>135</v>
      </c>
      <c r="C4" s="18" t="s">
        <v>136</v>
      </c>
      <c r="D4" s="18" t="s">
        <v>137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 t="s">
        <v>129</v>
      </c>
      <c r="T4" s="18"/>
      <c r="U4" s="18"/>
      <c r="V4" s="18"/>
      <c r="W4" s="18"/>
      <c r="X4" s="18"/>
      <c r="Y4" s="18"/>
    </row>
    <row r="5" ht="19.5" customHeight="1" spans="1:25">
      <c r="A5" s="18"/>
      <c r="B5" s="18"/>
      <c r="C5" s="18"/>
      <c r="D5" s="18" t="s">
        <v>138</v>
      </c>
      <c r="E5" s="18" t="s">
        <v>139</v>
      </c>
      <c r="F5" s="18" t="s">
        <v>140</v>
      </c>
      <c r="G5" s="18" t="s">
        <v>141</v>
      </c>
      <c r="H5" s="18" t="s">
        <v>142</v>
      </c>
      <c r="I5" s="18" t="s">
        <v>143</v>
      </c>
      <c r="J5" s="18" t="s">
        <v>144</v>
      </c>
      <c r="K5" s="18"/>
      <c r="L5" s="18"/>
      <c r="M5" s="18"/>
      <c r="N5" s="18" t="s">
        <v>145</v>
      </c>
      <c r="O5" s="18" t="s">
        <v>146</v>
      </c>
      <c r="P5" s="18" t="s">
        <v>147</v>
      </c>
      <c r="Q5" s="18" t="s">
        <v>148</v>
      </c>
      <c r="R5" s="18" t="s">
        <v>149</v>
      </c>
      <c r="S5" s="18" t="s">
        <v>138</v>
      </c>
      <c r="T5" s="18" t="s">
        <v>139</v>
      </c>
      <c r="U5" s="18" t="s">
        <v>140</v>
      </c>
      <c r="V5" s="18" t="s">
        <v>141</v>
      </c>
      <c r="W5" s="18" t="s">
        <v>142</v>
      </c>
      <c r="X5" s="18" t="s">
        <v>143</v>
      </c>
      <c r="Y5" s="18" t="s">
        <v>150</v>
      </c>
    </row>
    <row r="6" ht="39" customHeight="1" spans="1:25">
      <c r="A6" s="18"/>
      <c r="B6" s="18"/>
      <c r="C6" s="18"/>
      <c r="D6" s="18"/>
      <c r="E6" s="18"/>
      <c r="F6" s="18"/>
      <c r="G6" s="18"/>
      <c r="H6" s="18"/>
      <c r="I6" s="18"/>
      <c r="J6" s="18" t="s">
        <v>151</v>
      </c>
      <c r="K6" s="18" t="s">
        <v>152</v>
      </c>
      <c r="L6" s="18" t="s">
        <v>153</v>
      </c>
      <c r="M6" s="18" t="s">
        <v>142</v>
      </c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</row>
    <row r="7" ht="19.9" customHeight="1" spans="1:25">
      <c r="A7" s="14"/>
      <c r="B7" s="14" t="s">
        <v>136</v>
      </c>
      <c r="C7" s="27">
        <f>D7+J7+K7+L7+M7+N7+O7+P7+Q7+R7+S7</f>
        <v>5672.35</v>
      </c>
      <c r="D7" s="27">
        <f>E7+F7+G7+H7+I7</f>
        <v>801.56</v>
      </c>
      <c r="E7" s="27">
        <v>801.56</v>
      </c>
      <c r="F7" s="27"/>
      <c r="G7" s="27"/>
      <c r="H7" s="27"/>
      <c r="I7" s="27"/>
      <c r="J7" s="27"/>
      <c r="K7" s="27"/>
      <c r="L7" s="27"/>
      <c r="M7" s="27"/>
      <c r="N7" s="27">
        <v>3600</v>
      </c>
      <c r="O7" s="27"/>
      <c r="P7" s="27">
        <v>800</v>
      </c>
      <c r="Q7" s="27"/>
      <c r="R7" s="27">
        <v>470.79</v>
      </c>
      <c r="S7" s="27"/>
      <c r="T7" s="27"/>
      <c r="U7" s="27"/>
      <c r="V7" s="27"/>
      <c r="W7" s="27"/>
      <c r="X7" s="27"/>
      <c r="Y7" s="27"/>
    </row>
    <row r="8" ht="19.9" customHeight="1" spans="1:25">
      <c r="A8" s="12" t="s">
        <v>154</v>
      </c>
      <c r="B8" s="12" t="s">
        <v>155</v>
      </c>
      <c r="C8" s="27">
        <f>C7</f>
        <v>5672.35</v>
      </c>
      <c r="D8" s="27">
        <f>D7</f>
        <v>801.56</v>
      </c>
      <c r="E8" s="27">
        <v>801.56</v>
      </c>
      <c r="F8" s="27"/>
      <c r="G8" s="27"/>
      <c r="H8" s="27"/>
      <c r="I8" s="27"/>
      <c r="J8" s="27"/>
      <c r="K8" s="27"/>
      <c r="L8" s="27"/>
      <c r="M8" s="27"/>
      <c r="N8" s="27">
        <f>N7</f>
        <v>3600</v>
      </c>
      <c r="O8" s="27"/>
      <c r="P8" s="27">
        <v>800</v>
      </c>
      <c r="Q8" s="27"/>
      <c r="R8" s="27">
        <v>470.79</v>
      </c>
      <c r="S8" s="27"/>
      <c r="T8" s="27"/>
      <c r="U8" s="27"/>
      <c r="V8" s="27"/>
      <c r="W8" s="27"/>
      <c r="X8" s="27"/>
      <c r="Y8" s="27"/>
    </row>
    <row r="9" ht="19.9" customHeight="1" spans="1:25">
      <c r="A9" s="31" t="s">
        <v>156</v>
      </c>
      <c r="B9" s="31" t="s">
        <v>157</v>
      </c>
      <c r="C9" s="27">
        <f>C7</f>
        <v>5672.35</v>
      </c>
      <c r="D9" s="27">
        <f>D7</f>
        <v>801.56</v>
      </c>
      <c r="E9" s="27">
        <v>801.56</v>
      </c>
      <c r="F9" s="27"/>
      <c r="G9" s="27"/>
      <c r="H9" s="27"/>
      <c r="I9" s="27"/>
      <c r="J9" s="27"/>
      <c r="K9" s="27"/>
      <c r="L9" s="27"/>
      <c r="M9" s="27"/>
      <c r="N9" s="27">
        <f>N7</f>
        <v>3600</v>
      </c>
      <c r="O9" s="27"/>
      <c r="P9" s="27">
        <v>800</v>
      </c>
      <c r="Q9" s="27"/>
      <c r="R9" s="27">
        <f>R7</f>
        <v>470.79</v>
      </c>
      <c r="S9" s="27"/>
      <c r="T9" s="27"/>
      <c r="U9" s="27"/>
      <c r="V9" s="27"/>
      <c r="W9" s="27"/>
      <c r="X9" s="27"/>
      <c r="Y9" s="27"/>
    </row>
    <row r="10" ht="14.25" customHeight="1"/>
    <row r="11" ht="14.2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workbookViewId="0">
      <pane ySplit="6" topLeftCell="A7" activePane="bottomLeft" state="frozen"/>
      <selection/>
      <selection pane="bottomLeft" activeCell="K16" sqref="K16"/>
    </sheetView>
  </sheetViews>
  <sheetFormatPr defaultColWidth="10" defaultRowHeight="13.5"/>
  <cols>
    <col min="1" max="1" width="4.625" customWidth="1"/>
    <col min="2" max="2" width="4.875" customWidth="1"/>
    <col min="3" max="3" width="5" customWidth="1"/>
    <col min="4" max="4" width="16" customWidth="1"/>
    <col min="5" max="5" width="27.375" customWidth="1"/>
    <col min="6" max="6" width="12.375" customWidth="1"/>
    <col min="7" max="7" width="11.375" customWidth="1"/>
    <col min="8" max="8" width="14" customWidth="1"/>
    <col min="9" max="9" width="14.75" customWidth="1"/>
    <col min="10" max="11" width="17.5" customWidth="1"/>
  </cols>
  <sheetData>
    <row r="1" ht="14.25" customHeight="1" spans="1:11">
      <c r="A1" s="1"/>
      <c r="D1" s="63"/>
      <c r="K1" s="16" t="s">
        <v>158</v>
      </c>
    </row>
    <row r="2" ht="27.95" customHeight="1" spans="1:11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21.95" customHeight="1" spans="1:11">
      <c r="A3" s="64" t="s">
        <v>31</v>
      </c>
      <c r="B3" s="64"/>
      <c r="C3" s="64"/>
      <c r="D3" s="64"/>
      <c r="E3" s="64"/>
      <c r="F3" s="64"/>
      <c r="G3" s="64"/>
      <c r="H3" s="64"/>
      <c r="I3" s="64"/>
      <c r="J3" s="64"/>
      <c r="K3" s="9" t="s">
        <v>32</v>
      </c>
    </row>
    <row r="4" ht="24.2" customHeight="1" spans="1:11">
      <c r="A4" s="4" t="s">
        <v>159</v>
      </c>
      <c r="B4" s="4"/>
      <c r="C4" s="4"/>
      <c r="D4" s="4" t="s">
        <v>160</v>
      </c>
      <c r="E4" s="4" t="s">
        <v>161</v>
      </c>
      <c r="F4" s="4" t="s">
        <v>136</v>
      </c>
      <c r="G4" s="4" t="s">
        <v>162</v>
      </c>
      <c r="H4" s="4" t="s">
        <v>163</v>
      </c>
      <c r="I4" s="4" t="s">
        <v>164</v>
      </c>
      <c r="J4" s="4" t="s">
        <v>165</v>
      </c>
      <c r="K4" s="4" t="s">
        <v>166</v>
      </c>
    </row>
    <row r="5" ht="22.7" customHeight="1" spans="1:11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</row>
    <row r="6" ht="19.9" customHeight="1" spans="1:11">
      <c r="A6" s="26"/>
      <c r="B6" s="26"/>
      <c r="C6" s="26"/>
      <c r="D6" s="65" t="s">
        <v>136</v>
      </c>
      <c r="E6" s="65"/>
      <c r="F6" s="66">
        <v>5672.35</v>
      </c>
      <c r="G6" s="66">
        <v>5672.35</v>
      </c>
      <c r="H6" s="67"/>
      <c r="I6" s="67"/>
      <c r="J6" s="65"/>
      <c r="K6" s="65"/>
    </row>
    <row r="7" ht="19.9" customHeight="1" spans="1:11">
      <c r="A7" s="68"/>
      <c r="B7" s="68"/>
      <c r="C7" s="68"/>
      <c r="D7" s="69" t="s">
        <v>154</v>
      </c>
      <c r="E7" s="69" t="s">
        <v>154</v>
      </c>
      <c r="F7" s="66">
        <v>5672.35</v>
      </c>
      <c r="G7" s="66">
        <v>5672.35</v>
      </c>
      <c r="H7" s="67"/>
      <c r="I7" s="67"/>
      <c r="J7" s="72"/>
      <c r="K7" s="72"/>
    </row>
    <row r="8" ht="19.9" customHeight="1" spans="1:11">
      <c r="A8" s="68"/>
      <c r="B8" s="68"/>
      <c r="C8" s="68"/>
      <c r="D8" s="69" t="s">
        <v>156</v>
      </c>
      <c r="E8" s="69" t="s">
        <v>170</v>
      </c>
      <c r="F8" s="66">
        <v>5672.35</v>
      </c>
      <c r="G8" s="67">
        <v>5672.35</v>
      </c>
      <c r="H8" s="67"/>
      <c r="I8" s="67"/>
      <c r="J8" s="72"/>
      <c r="K8" s="72"/>
    </row>
    <row r="9" ht="18" customHeight="1" spans="1:11">
      <c r="A9" s="70" t="s">
        <v>171</v>
      </c>
      <c r="B9" s="71"/>
      <c r="C9" s="71"/>
      <c r="D9" s="69" t="s">
        <v>172</v>
      </c>
      <c r="E9" s="72" t="s">
        <v>173</v>
      </c>
      <c r="F9" s="66">
        <v>5672.35</v>
      </c>
      <c r="G9" s="67">
        <v>5672.35</v>
      </c>
      <c r="H9" s="67"/>
      <c r="I9" s="67"/>
      <c r="J9" s="72"/>
      <c r="K9" s="72"/>
    </row>
    <row r="10" ht="21.95" customHeight="1" spans="1:11">
      <c r="A10" s="70" t="s">
        <v>171</v>
      </c>
      <c r="B10" s="70" t="s">
        <v>174</v>
      </c>
      <c r="C10" s="71"/>
      <c r="D10" s="73" t="s">
        <v>175</v>
      </c>
      <c r="E10" s="74" t="s">
        <v>176</v>
      </c>
      <c r="F10" s="66">
        <v>5672.35</v>
      </c>
      <c r="G10" s="67">
        <v>5672.35</v>
      </c>
      <c r="H10" s="67"/>
      <c r="I10" s="67"/>
      <c r="J10" s="74"/>
      <c r="K10" s="74"/>
    </row>
    <row r="11" ht="24.95" customHeight="1" spans="1:11">
      <c r="A11" s="70" t="s">
        <v>171</v>
      </c>
      <c r="B11" s="70" t="s">
        <v>174</v>
      </c>
      <c r="C11" s="70" t="s">
        <v>177</v>
      </c>
      <c r="D11" s="73" t="s">
        <v>178</v>
      </c>
      <c r="E11" s="74" t="s">
        <v>179</v>
      </c>
      <c r="F11" s="66">
        <v>5672.35</v>
      </c>
      <c r="G11" s="67">
        <v>5672.35</v>
      </c>
      <c r="H11" s="67"/>
      <c r="I11" s="75"/>
      <c r="J11" s="74"/>
      <c r="K11" s="74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I16" sqref="I16"/>
    </sheetView>
  </sheetViews>
  <sheetFormatPr defaultColWidth="10" defaultRowHeight="13.5"/>
  <cols>
    <col min="1" max="1" width="3.625" customWidth="1"/>
    <col min="2" max="2" width="4.75" customWidth="1"/>
    <col min="3" max="3" width="4.625" customWidth="1"/>
    <col min="4" max="4" width="7.375" customWidth="1"/>
    <col min="5" max="5" width="23.375" customWidth="1"/>
    <col min="6" max="6" width="9.25" customWidth="1"/>
    <col min="7" max="7" width="8.875" customWidth="1"/>
    <col min="8" max="8" width="8.5" customWidth="1"/>
    <col min="9" max="12" width="7.125" customWidth="1"/>
    <col min="13" max="13" width="6.75" customWidth="1"/>
    <col min="14" max="17" width="7.125" customWidth="1"/>
    <col min="18" max="18" width="7" customWidth="1"/>
    <col min="19" max="20" width="7.125" customWidth="1"/>
    <col min="21" max="21" width="9.75" customWidth="1"/>
  </cols>
  <sheetData>
    <row r="1" ht="14.25" customHeight="1" spans="1:20">
      <c r="A1" s="1"/>
      <c r="S1" s="16" t="s">
        <v>180</v>
      </c>
      <c r="T1" s="16"/>
    </row>
    <row r="2" ht="36.95" customHeight="1" spans="1:20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17.25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17.25" customHeight="1" spans="1:20">
      <c r="A4" s="53" t="s">
        <v>159</v>
      </c>
      <c r="B4" s="53"/>
      <c r="C4" s="53"/>
      <c r="D4" s="53" t="s">
        <v>181</v>
      </c>
      <c r="E4" s="53" t="s">
        <v>182</v>
      </c>
      <c r="F4" s="53" t="s">
        <v>183</v>
      </c>
      <c r="G4" s="53" t="s">
        <v>184</v>
      </c>
      <c r="H4" s="53" t="s">
        <v>185</v>
      </c>
      <c r="I4" s="53" t="s">
        <v>186</v>
      </c>
      <c r="J4" s="53" t="s">
        <v>187</v>
      </c>
      <c r="K4" s="53" t="s">
        <v>188</v>
      </c>
      <c r="L4" s="53" t="s">
        <v>189</v>
      </c>
      <c r="M4" s="53" t="s">
        <v>190</v>
      </c>
      <c r="N4" s="53" t="s">
        <v>191</v>
      </c>
      <c r="O4" s="53" t="s">
        <v>192</v>
      </c>
      <c r="P4" s="53" t="s">
        <v>193</v>
      </c>
      <c r="Q4" s="53" t="s">
        <v>194</v>
      </c>
      <c r="R4" s="53" t="s">
        <v>195</v>
      </c>
      <c r="S4" s="53" t="s">
        <v>196</v>
      </c>
      <c r="T4" s="53" t="s">
        <v>197</v>
      </c>
    </row>
    <row r="5" ht="18" customHeight="1" spans="1:20">
      <c r="A5" s="53" t="s">
        <v>167</v>
      </c>
      <c r="B5" s="53" t="s">
        <v>168</v>
      </c>
      <c r="C5" s="53" t="s">
        <v>169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ht="19.9" customHeight="1" spans="1:20">
      <c r="A6" s="53"/>
      <c r="B6" s="53"/>
      <c r="C6" s="53"/>
      <c r="D6" s="54"/>
      <c r="E6" s="53" t="s">
        <v>136</v>
      </c>
      <c r="F6" s="55">
        <f>G6+H6+K6+T6</f>
        <v>5672.35</v>
      </c>
      <c r="G6" s="56">
        <v>1900</v>
      </c>
      <c r="H6" s="56">
        <v>3751.63</v>
      </c>
      <c r="I6" s="55"/>
      <c r="J6" s="55"/>
      <c r="K6" s="55">
        <v>0.72</v>
      </c>
      <c r="L6" s="55"/>
      <c r="M6" s="55"/>
      <c r="N6" s="55"/>
      <c r="O6" s="55"/>
      <c r="P6" s="55"/>
      <c r="Q6" s="55"/>
      <c r="R6" s="55"/>
      <c r="S6" s="55"/>
      <c r="T6" s="55">
        <v>20</v>
      </c>
    </row>
    <row r="7" ht="19.9" customHeight="1" spans="1:20">
      <c r="A7" s="53"/>
      <c r="B7" s="53"/>
      <c r="C7" s="53"/>
      <c r="D7" s="54" t="s">
        <v>154</v>
      </c>
      <c r="E7" s="53" t="s">
        <v>155</v>
      </c>
      <c r="F7" s="55">
        <f>G7+H7+K7+T7</f>
        <v>5672.35</v>
      </c>
      <c r="G7" s="56">
        <v>1900</v>
      </c>
      <c r="H7" s="56">
        <v>3751.63</v>
      </c>
      <c r="I7" s="55"/>
      <c r="J7" s="55"/>
      <c r="K7" s="55">
        <v>0.72</v>
      </c>
      <c r="L7" s="55"/>
      <c r="M7" s="55"/>
      <c r="N7" s="55"/>
      <c r="O7" s="55"/>
      <c r="P7" s="55"/>
      <c r="Q7" s="55"/>
      <c r="R7" s="55"/>
      <c r="S7" s="55"/>
      <c r="T7" s="55">
        <v>20</v>
      </c>
    </row>
    <row r="8" ht="19.9" customHeight="1" spans="1:20">
      <c r="A8" s="57"/>
      <c r="B8" s="57"/>
      <c r="C8" s="57"/>
      <c r="D8" s="58" t="s">
        <v>156</v>
      </c>
      <c r="E8" s="57" t="s">
        <v>157</v>
      </c>
      <c r="F8" s="55">
        <f>G8+H8+K8+T8</f>
        <v>5672.35</v>
      </c>
      <c r="G8" s="56">
        <v>1900</v>
      </c>
      <c r="H8" s="56">
        <v>3751.63</v>
      </c>
      <c r="I8" s="55"/>
      <c r="J8" s="55"/>
      <c r="K8" s="55">
        <v>0.72</v>
      </c>
      <c r="L8" s="55"/>
      <c r="M8" s="55"/>
      <c r="N8" s="55"/>
      <c r="O8" s="55"/>
      <c r="P8" s="55"/>
      <c r="Q8" s="55"/>
      <c r="R8" s="55"/>
      <c r="S8" s="55"/>
      <c r="T8" s="55">
        <v>20</v>
      </c>
    </row>
    <row r="9" ht="19.9" customHeight="1" spans="1:20">
      <c r="A9" s="59" t="s">
        <v>171</v>
      </c>
      <c r="B9" s="59" t="s">
        <v>174</v>
      </c>
      <c r="C9" s="59" t="s">
        <v>177</v>
      </c>
      <c r="D9" s="60" t="s">
        <v>198</v>
      </c>
      <c r="E9" s="59" t="s">
        <v>199</v>
      </c>
      <c r="F9" s="61">
        <f>G9+H9+K9+T9</f>
        <v>5672.35</v>
      </c>
      <c r="G9" s="62">
        <v>1900</v>
      </c>
      <c r="H9" s="62">
        <v>3751.63</v>
      </c>
      <c r="I9" s="61"/>
      <c r="J9" s="61"/>
      <c r="K9" s="61">
        <v>0.72</v>
      </c>
      <c r="L9" s="61"/>
      <c r="M9" s="61"/>
      <c r="N9" s="61"/>
      <c r="O9" s="61"/>
      <c r="P9" s="61"/>
      <c r="Q9" s="61"/>
      <c r="R9" s="61"/>
      <c r="S9" s="61"/>
      <c r="T9" s="61">
        <v>20</v>
      </c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16" sqref="N16"/>
    </sheetView>
  </sheetViews>
  <sheetFormatPr defaultColWidth="10" defaultRowHeight="13.5"/>
  <cols>
    <col min="1" max="2" width="4.125" customWidth="1"/>
    <col min="3" max="3" width="4.25" customWidth="1"/>
    <col min="4" max="4" width="6.125" customWidth="1"/>
    <col min="5" max="5" width="15.875" customWidth="1"/>
    <col min="6" max="6" width="9" style="35" customWidth="1"/>
    <col min="7" max="7" width="8.5" style="35" customWidth="1"/>
    <col min="8" max="8" width="6.25" style="35" customWidth="1"/>
    <col min="9" max="15" width="7.125" style="35" customWidth="1"/>
    <col min="16" max="16" width="7.125" customWidth="1"/>
    <col min="17" max="17" width="5.875" customWidth="1"/>
    <col min="18" max="21" width="7.125" customWidth="1"/>
    <col min="22" max="22" width="9.75" customWidth="1"/>
  </cols>
  <sheetData>
    <row r="1" ht="14.25" customHeight="1" spans="1:21">
      <c r="A1" s="1"/>
      <c r="T1" s="16" t="s">
        <v>200</v>
      </c>
      <c r="U1" s="16"/>
    </row>
    <row r="2" ht="32.45" customHeight="1" spans="1:21">
      <c r="A2" s="17" t="s">
        <v>11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ht="19.5" customHeight="1" spans="1:21">
      <c r="A3" s="11" t="s">
        <v>31</v>
      </c>
      <c r="B3" s="11"/>
      <c r="C3" s="11"/>
      <c r="D3" s="11"/>
      <c r="E3" s="11"/>
      <c r="F3" s="36"/>
      <c r="G3" s="36"/>
      <c r="H3" s="36"/>
      <c r="I3" s="36"/>
      <c r="J3" s="36"/>
      <c r="K3" s="36"/>
      <c r="L3" s="36"/>
      <c r="M3" s="36"/>
      <c r="N3" s="36"/>
      <c r="O3" s="36"/>
      <c r="P3" s="11"/>
      <c r="Q3" s="11"/>
      <c r="R3" s="11"/>
      <c r="S3" s="11"/>
      <c r="T3" s="9" t="s">
        <v>32</v>
      </c>
      <c r="U3" s="9"/>
    </row>
    <row r="4" ht="19.5" customHeight="1" spans="1:21">
      <c r="A4" s="37" t="s">
        <v>159</v>
      </c>
      <c r="B4" s="37"/>
      <c r="C4" s="37"/>
      <c r="D4" s="37" t="s">
        <v>181</v>
      </c>
      <c r="E4" s="37" t="s">
        <v>182</v>
      </c>
      <c r="F4" s="37" t="s">
        <v>201</v>
      </c>
      <c r="G4" s="37" t="s">
        <v>162</v>
      </c>
      <c r="H4" s="37"/>
      <c r="I4" s="37"/>
      <c r="J4" s="37"/>
      <c r="K4" s="37" t="s">
        <v>163</v>
      </c>
      <c r="L4" s="37"/>
      <c r="M4" s="37"/>
      <c r="N4" s="37"/>
      <c r="O4" s="37"/>
      <c r="P4" s="37"/>
      <c r="Q4" s="37"/>
      <c r="R4" s="37"/>
      <c r="S4" s="37"/>
      <c r="T4" s="37"/>
      <c r="U4" s="37"/>
    </row>
    <row r="5" ht="33.2" customHeight="1" spans="1:21">
      <c r="A5" s="37" t="s">
        <v>167</v>
      </c>
      <c r="B5" s="37" t="s">
        <v>168</v>
      </c>
      <c r="C5" s="37" t="s">
        <v>169</v>
      </c>
      <c r="D5" s="37"/>
      <c r="E5" s="37"/>
      <c r="F5" s="37"/>
      <c r="G5" s="37" t="s">
        <v>136</v>
      </c>
      <c r="H5" s="37" t="s">
        <v>202</v>
      </c>
      <c r="I5" s="37" t="s">
        <v>203</v>
      </c>
      <c r="J5" s="37" t="s">
        <v>192</v>
      </c>
      <c r="K5" s="37" t="s">
        <v>136</v>
      </c>
      <c r="L5" s="37" t="s">
        <v>204</v>
      </c>
      <c r="M5" s="37" t="s">
        <v>205</v>
      </c>
      <c r="N5" s="37" t="s">
        <v>206</v>
      </c>
      <c r="O5" s="37" t="s">
        <v>194</v>
      </c>
      <c r="P5" s="37" t="s">
        <v>207</v>
      </c>
      <c r="Q5" s="37" t="s">
        <v>208</v>
      </c>
      <c r="R5" s="37" t="s">
        <v>209</v>
      </c>
      <c r="S5" s="37" t="s">
        <v>190</v>
      </c>
      <c r="T5" s="37" t="s">
        <v>193</v>
      </c>
      <c r="U5" s="37" t="s">
        <v>197</v>
      </c>
    </row>
    <row r="6" ht="19.9" customHeight="1" spans="1:21">
      <c r="A6" s="38"/>
      <c r="B6" s="38"/>
      <c r="C6" s="38"/>
      <c r="D6" s="38"/>
      <c r="E6" s="38" t="s">
        <v>136</v>
      </c>
      <c r="F6" s="39">
        <f t="shared" ref="F6:F9" si="0">G6+K6</f>
        <v>5672.35</v>
      </c>
      <c r="G6" s="39">
        <f t="shared" ref="G6:G9" si="1">H6+I6+J6</f>
        <v>5672.35</v>
      </c>
      <c r="H6" s="40">
        <v>1900</v>
      </c>
      <c r="I6" s="40">
        <f>2972.35+800</f>
        <v>3772.35</v>
      </c>
      <c r="J6" s="39"/>
      <c r="K6" s="39">
        <f t="shared" ref="K6:K9" si="2">L6+M6+N6+O6+P6+Q6+R6+S6+T6</f>
        <v>0</v>
      </c>
      <c r="L6" s="39"/>
      <c r="M6" s="40"/>
      <c r="N6" s="49"/>
      <c r="O6" s="49"/>
      <c r="P6" s="50"/>
      <c r="Q6" s="50"/>
      <c r="R6" s="50"/>
      <c r="S6" s="50"/>
      <c r="T6" s="50"/>
      <c r="U6" s="50"/>
    </row>
    <row r="7" ht="19.9" customHeight="1" spans="1:21">
      <c r="A7" s="38"/>
      <c r="B7" s="38"/>
      <c r="C7" s="38"/>
      <c r="D7" s="41" t="s">
        <v>154</v>
      </c>
      <c r="E7" s="41" t="s">
        <v>155</v>
      </c>
      <c r="F7" s="39">
        <f t="shared" si="0"/>
        <v>5672.35</v>
      </c>
      <c r="G7" s="39">
        <f t="shared" si="1"/>
        <v>5672.35</v>
      </c>
      <c r="H7" s="40">
        <v>1900</v>
      </c>
      <c r="I7" s="40">
        <v>3772.35</v>
      </c>
      <c r="J7" s="39"/>
      <c r="K7" s="39">
        <f t="shared" si="2"/>
        <v>0</v>
      </c>
      <c r="L7" s="39"/>
      <c r="M7" s="40"/>
      <c r="N7" s="49"/>
      <c r="O7" s="49"/>
      <c r="P7" s="50"/>
      <c r="Q7" s="50"/>
      <c r="R7" s="50"/>
      <c r="S7" s="50"/>
      <c r="T7" s="50"/>
      <c r="U7" s="50"/>
    </row>
    <row r="8" ht="19.9" customHeight="1" spans="1:21">
      <c r="A8" s="42"/>
      <c r="B8" s="42"/>
      <c r="C8" s="42"/>
      <c r="D8" s="43" t="s">
        <v>156</v>
      </c>
      <c r="E8" s="43" t="s">
        <v>157</v>
      </c>
      <c r="F8" s="39">
        <f t="shared" si="0"/>
        <v>5672.35</v>
      </c>
      <c r="G8" s="39">
        <f t="shared" si="1"/>
        <v>5672.35</v>
      </c>
      <c r="H8" s="40">
        <v>1900</v>
      </c>
      <c r="I8" s="40">
        <v>3772.35</v>
      </c>
      <c r="J8" s="39"/>
      <c r="K8" s="39">
        <f t="shared" si="2"/>
        <v>0</v>
      </c>
      <c r="L8" s="39"/>
      <c r="M8" s="40"/>
      <c r="N8" s="49"/>
      <c r="O8" s="49"/>
      <c r="P8" s="50"/>
      <c r="Q8" s="50"/>
      <c r="R8" s="50"/>
      <c r="S8" s="50"/>
      <c r="T8" s="50"/>
      <c r="U8" s="50"/>
    </row>
    <row r="9" ht="19.9" customHeight="1" spans="1:21">
      <c r="A9" s="44" t="s">
        <v>171</v>
      </c>
      <c r="B9" s="44" t="s">
        <v>174</v>
      </c>
      <c r="C9" s="44" t="s">
        <v>177</v>
      </c>
      <c r="D9" s="45" t="s">
        <v>198</v>
      </c>
      <c r="E9" s="46" t="s">
        <v>199</v>
      </c>
      <c r="F9" s="47">
        <f t="shared" si="0"/>
        <v>5672.35</v>
      </c>
      <c r="G9" s="47">
        <f t="shared" si="1"/>
        <v>5672.35</v>
      </c>
      <c r="H9" s="48">
        <v>1900</v>
      </c>
      <c r="I9" s="48">
        <v>3772.35</v>
      </c>
      <c r="J9" s="47"/>
      <c r="K9" s="47">
        <f t="shared" si="2"/>
        <v>0</v>
      </c>
      <c r="L9" s="47"/>
      <c r="M9" s="48"/>
      <c r="N9" s="51"/>
      <c r="O9" s="51"/>
      <c r="P9" s="52"/>
      <c r="Q9" s="52"/>
      <c r="R9" s="52"/>
      <c r="S9" s="52"/>
      <c r="T9" s="52"/>
      <c r="U9" s="52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"/>
  <sheetViews>
    <sheetView workbookViewId="0">
      <selection activeCell="G9" sqref="G9"/>
    </sheetView>
  </sheetViews>
  <sheetFormatPr defaultColWidth="10" defaultRowHeight="13.5" outlineLevelCol="3"/>
  <cols>
    <col min="1" max="1" width="24.625" customWidth="1"/>
    <col min="2" max="2" width="16" customWidth="1"/>
    <col min="3" max="4" width="22.25" customWidth="1"/>
  </cols>
  <sheetData>
    <row r="1" ht="14.25" customHeight="1" spans="1:4">
      <c r="A1" s="1"/>
      <c r="D1" s="16" t="s">
        <v>210</v>
      </c>
    </row>
    <row r="2" ht="27.95" customHeight="1" spans="1:4">
      <c r="A2" s="17" t="s">
        <v>12</v>
      </c>
      <c r="B2" s="17"/>
      <c r="C2" s="17"/>
      <c r="D2" s="17"/>
    </row>
    <row r="3" ht="16.5" customHeight="1" spans="1:4">
      <c r="A3" s="11" t="s">
        <v>31</v>
      </c>
      <c r="B3" s="11"/>
      <c r="C3" s="11"/>
      <c r="D3" s="9" t="s">
        <v>32</v>
      </c>
    </row>
    <row r="4" ht="17.65" customHeight="1" spans="1:4">
      <c r="A4" s="4" t="s">
        <v>33</v>
      </c>
      <c r="B4" s="4"/>
      <c r="C4" s="4" t="s">
        <v>34</v>
      </c>
      <c r="D4" s="4"/>
    </row>
    <row r="5" ht="17.65" customHeight="1" spans="1:4">
      <c r="A5" s="4" t="s">
        <v>35</v>
      </c>
      <c r="B5" s="4" t="s">
        <v>36</v>
      </c>
      <c r="C5" s="4" t="s">
        <v>35</v>
      </c>
      <c r="D5" s="4" t="s">
        <v>36</v>
      </c>
    </row>
    <row r="6" ht="17.65" customHeight="1" spans="1:4">
      <c r="A6" s="14" t="s">
        <v>211</v>
      </c>
      <c r="B6" s="13">
        <v>801.56</v>
      </c>
      <c r="C6" s="14" t="s">
        <v>212</v>
      </c>
      <c r="D6" s="6">
        <v>801.56</v>
      </c>
    </row>
    <row r="7" ht="17.65" customHeight="1" spans="1:4">
      <c r="A7" s="5" t="s">
        <v>213</v>
      </c>
      <c r="B7" s="6">
        <v>801.56</v>
      </c>
      <c r="C7" s="5" t="s">
        <v>41</v>
      </c>
      <c r="D7" s="21"/>
    </row>
    <row r="8" ht="17.65" customHeight="1" spans="1:4">
      <c r="A8" s="5" t="s">
        <v>214</v>
      </c>
      <c r="B8" s="6">
        <v>801.56</v>
      </c>
      <c r="C8" s="5" t="s">
        <v>45</v>
      </c>
      <c r="D8" s="21"/>
    </row>
    <row r="9" ht="27.2" customHeight="1" spans="1:4">
      <c r="A9" s="5" t="s">
        <v>48</v>
      </c>
      <c r="B9" s="6"/>
      <c r="C9" s="5" t="s">
        <v>49</v>
      </c>
      <c r="D9" s="21"/>
    </row>
    <row r="10" ht="17.65" customHeight="1" spans="1:4">
      <c r="A10" s="5" t="s">
        <v>215</v>
      </c>
      <c r="B10" s="6"/>
      <c r="C10" s="5" t="s">
        <v>53</v>
      </c>
      <c r="D10" s="21"/>
    </row>
    <row r="11" ht="17.65" customHeight="1" spans="1:4">
      <c r="A11" s="5" t="s">
        <v>216</v>
      </c>
      <c r="B11" s="6"/>
      <c r="C11" s="5" t="s">
        <v>57</v>
      </c>
      <c r="D11" s="21"/>
    </row>
    <row r="12" ht="17.65" customHeight="1" spans="1:4">
      <c r="A12" s="5" t="s">
        <v>217</v>
      </c>
      <c r="B12" s="6"/>
      <c r="C12" s="5" t="s">
        <v>61</v>
      </c>
      <c r="D12" s="21"/>
    </row>
    <row r="13" ht="17.65" customHeight="1" spans="1:4">
      <c r="A13" s="14" t="s">
        <v>218</v>
      </c>
      <c r="B13" s="13"/>
      <c r="C13" s="5" t="s">
        <v>65</v>
      </c>
      <c r="D13" s="21"/>
    </row>
    <row r="14" ht="17.65" customHeight="1" spans="1:4">
      <c r="A14" s="5" t="s">
        <v>213</v>
      </c>
      <c r="B14" s="6"/>
      <c r="C14" s="5" t="s">
        <v>69</v>
      </c>
      <c r="D14" s="21">
        <v>174.309448</v>
      </c>
    </row>
    <row r="15" ht="17.65" customHeight="1" spans="1:4">
      <c r="A15" s="5" t="s">
        <v>215</v>
      </c>
      <c r="B15" s="6"/>
      <c r="C15" s="5" t="s">
        <v>73</v>
      </c>
      <c r="D15" s="21"/>
    </row>
    <row r="16" ht="17.65" customHeight="1" spans="1:4">
      <c r="A16" s="5" t="s">
        <v>216</v>
      </c>
      <c r="B16" s="6"/>
      <c r="C16" s="5" t="s">
        <v>77</v>
      </c>
      <c r="D16" s="21">
        <v>574.792268</v>
      </c>
    </row>
    <row r="17" ht="17.65" customHeight="1" spans="1:4">
      <c r="A17" s="5" t="s">
        <v>217</v>
      </c>
      <c r="B17" s="6"/>
      <c r="C17" s="5" t="s">
        <v>81</v>
      </c>
      <c r="D17" s="21"/>
    </row>
    <row r="18" ht="17.65" customHeight="1" spans="1:4">
      <c r="A18" s="5"/>
      <c r="B18" s="6"/>
      <c r="C18" s="5" t="s">
        <v>85</v>
      </c>
      <c r="D18" s="21"/>
    </row>
    <row r="19" ht="17.65" customHeight="1" spans="1:4">
      <c r="A19" s="5"/>
      <c r="B19" s="5"/>
      <c r="C19" s="5" t="s">
        <v>89</v>
      </c>
      <c r="D19" s="21"/>
    </row>
    <row r="20" ht="17.65" customHeight="1" spans="1:4">
      <c r="A20" s="5"/>
      <c r="B20" s="5"/>
      <c r="C20" s="5" t="s">
        <v>93</v>
      </c>
      <c r="D20" s="21"/>
    </row>
    <row r="21" ht="17.65" customHeight="1" spans="1:4">
      <c r="A21" s="5"/>
      <c r="B21" s="5"/>
      <c r="C21" s="5" t="s">
        <v>97</v>
      </c>
      <c r="D21" s="21"/>
    </row>
    <row r="22" ht="17.65" customHeight="1" spans="1:4">
      <c r="A22" s="5"/>
      <c r="B22" s="5"/>
      <c r="C22" s="5" t="s">
        <v>100</v>
      </c>
      <c r="D22" s="21"/>
    </row>
    <row r="23" ht="17.65" customHeight="1" spans="1:4">
      <c r="A23" s="5"/>
      <c r="B23" s="5"/>
      <c r="C23" s="5" t="s">
        <v>103</v>
      </c>
      <c r="D23" s="21"/>
    </row>
    <row r="24" ht="17.65" customHeight="1" spans="1:4">
      <c r="A24" s="5"/>
      <c r="B24" s="5"/>
      <c r="C24" s="5" t="s">
        <v>105</v>
      </c>
      <c r="D24" s="21"/>
    </row>
    <row r="25" ht="17.65" customHeight="1" spans="1:4">
      <c r="A25" s="5"/>
      <c r="B25" s="5"/>
      <c r="C25" s="5" t="s">
        <v>107</v>
      </c>
      <c r="D25" s="21"/>
    </row>
    <row r="26" ht="17.65" customHeight="1" spans="1:4">
      <c r="A26" s="5"/>
      <c r="B26" s="5"/>
      <c r="C26" s="5" t="s">
        <v>109</v>
      </c>
      <c r="D26" s="21">
        <v>52.453728</v>
      </c>
    </row>
    <row r="27" ht="17.65" customHeight="1" spans="1:4">
      <c r="A27" s="5"/>
      <c r="B27" s="5"/>
      <c r="C27" s="5" t="s">
        <v>111</v>
      </c>
      <c r="D27" s="21"/>
    </row>
    <row r="28" ht="17.65" customHeight="1" spans="1:4">
      <c r="A28" s="5"/>
      <c r="B28" s="5"/>
      <c r="C28" s="5" t="s">
        <v>113</v>
      </c>
      <c r="D28" s="21"/>
    </row>
    <row r="29" ht="17.65" customHeight="1" spans="1:4">
      <c r="A29" s="5"/>
      <c r="B29" s="5"/>
      <c r="C29" s="5" t="s">
        <v>115</v>
      </c>
      <c r="D29" s="21"/>
    </row>
    <row r="30" ht="17.65" customHeight="1" spans="1:4">
      <c r="A30" s="5"/>
      <c r="B30" s="5"/>
      <c r="C30" s="5" t="s">
        <v>117</v>
      </c>
      <c r="D30" s="21"/>
    </row>
    <row r="31" ht="17.65" customHeight="1" spans="1:4">
      <c r="A31" s="5"/>
      <c r="B31" s="5"/>
      <c r="C31" s="5" t="s">
        <v>119</v>
      </c>
      <c r="D31" s="21"/>
    </row>
    <row r="32" ht="17.65" customHeight="1" spans="1:4">
      <c r="A32" s="5"/>
      <c r="B32" s="5"/>
      <c r="C32" s="5" t="s">
        <v>121</v>
      </c>
      <c r="D32" s="21"/>
    </row>
    <row r="33" ht="17.65" customHeight="1" spans="1:4">
      <c r="A33" s="5"/>
      <c r="B33" s="5"/>
      <c r="C33" s="5" t="s">
        <v>123</v>
      </c>
      <c r="D33" s="21"/>
    </row>
    <row r="34" ht="17.65" customHeight="1" spans="1:4">
      <c r="A34" s="5"/>
      <c r="B34" s="5"/>
      <c r="C34" s="5" t="s">
        <v>124</v>
      </c>
      <c r="D34" s="21"/>
    </row>
    <row r="35" ht="17.65" customHeight="1" spans="1:4">
      <c r="A35" s="5"/>
      <c r="B35" s="5"/>
      <c r="C35" s="5" t="s">
        <v>125</v>
      </c>
      <c r="D35" s="21"/>
    </row>
    <row r="36" ht="17.65" customHeight="1" spans="1:4">
      <c r="A36" s="5"/>
      <c r="B36" s="5"/>
      <c r="C36" s="5" t="s">
        <v>126</v>
      </c>
      <c r="D36" s="21"/>
    </row>
    <row r="37" ht="17.65" customHeight="1" spans="1:4">
      <c r="A37" s="5"/>
      <c r="B37" s="5"/>
      <c r="C37" s="5"/>
      <c r="D37" s="5"/>
    </row>
    <row r="38" ht="17.65" customHeight="1" spans="1:4">
      <c r="A38" s="14"/>
      <c r="B38" s="14"/>
      <c r="C38" s="14" t="s">
        <v>219</v>
      </c>
      <c r="D38" s="13"/>
    </row>
    <row r="39" ht="17.65" customHeight="1" spans="1:4">
      <c r="A39" s="14"/>
      <c r="B39" s="14"/>
      <c r="C39" s="14"/>
      <c r="D39" s="14"/>
    </row>
    <row r="40" ht="17.65" customHeight="1" spans="1:4">
      <c r="A40" s="18" t="s">
        <v>220</v>
      </c>
      <c r="B40" s="13">
        <v>801.56</v>
      </c>
      <c r="C40" s="18" t="s">
        <v>221</v>
      </c>
      <c r="D40" s="13">
        <v>801.56</v>
      </c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pane ySplit="6" topLeftCell="A7" activePane="bottomLeft" state="frozen"/>
      <selection/>
      <selection pane="bottomLeft" activeCell="H11" sqref="H11:H21"/>
    </sheetView>
  </sheetViews>
  <sheetFormatPr defaultColWidth="10" defaultRowHeight="13.5"/>
  <cols>
    <col min="1" max="1" width="3.625" customWidth="1"/>
    <col min="2" max="2" width="4.875" customWidth="1"/>
    <col min="3" max="3" width="4.75" customWidth="1"/>
    <col min="4" max="4" width="14.625" customWidth="1"/>
    <col min="5" max="5" width="24.875" customWidth="1"/>
    <col min="6" max="6" width="14" customWidth="1"/>
    <col min="7" max="7" width="11.5" customWidth="1"/>
    <col min="8" max="8" width="9.125" customWidth="1"/>
    <col min="9" max="9" width="10.5" customWidth="1"/>
    <col min="10" max="10" width="11.375" customWidth="1"/>
    <col min="11" max="11" width="15.875" customWidth="1"/>
    <col min="13" max="13" width="11.5"/>
  </cols>
  <sheetData>
    <row r="1" ht="14.25" customHeight="1" spans="1:11">
      <c r="A1" s="1"/>
      <c r="D1" s="1"/>
      <c r="K1" s="16" t="s">
        <v>222</v>
      </c>
    </row>
    <row r="2" ht="37.7" customHeight="1" spans="1:11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21.2" customHeight="1" spans="1:1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9" t="s">
        <v>32</v>
      </c>
      <c r="K3" s="9"/>
    </row>
    <row r="4" ht="17.25" customHeight="1" spans="1:11">
      <c r="A4" s="4" t="s">
        <v>159</v>
      </c>
      <c r="B4" s="4"/>
      <c r="C4" s="4"/>
      <c r="D4" s="4" t="s">
        <v>160</v>
      </c>
      <c r="E4" s="4" t="s">
        <v>161</v>
      </c>
      <c r="F4" s="4" t="s">
        <v>136</v>
      </c>
      <c r="G4" s="4" t="s">
        <v>162</v>
      </c>
      <c r="H4" s="4"/>
      <c r="I4" s="4"/>
      <c r="J4" s="4"/>
      <c r="K4" s="4" t="s">
        <v>163</v>
      </c>
    </row>
    <row r="5" ht="17.25" customHeight="1" spans="1:11">
      <c r="A5" s="4"/>
      <c r="B5" s="4"/>
      <c r="C5" s="4"/>
      <c r="D5" s="4"/>
      <c r="E5" s="4"/>
      <c r="F5" s="4"/>
      <c r="G5" s="4" t="s">
        <v>138</v>
      </c>
      <c r="H5" s="4" t="s">
        <v>223</v>
      </c>
      <c r="I5" s="4"/>
      <c r="J5" s="4" t="s">
        <v>224</v>
      </c>
      <c r="K5" s="4"/>
    </row>
    <row r="6" ht="21.2" customHeight="1" spans="1:11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 t="s">
        <v>202</v>
      </c>
      <c r="I6" s="4" t="s">
        <v>192</v>
      </c>
      <c r="J6" s="4"/>
      <c r="K6" s="4"/>
    </row>
    <row r="7" ht="19.9" customHeight="1" spans="1:11">
      <c r="A7" s="5"/>
      <c r="B7" s="5"/>
      <c r="C7" s="5"/>
      <c r="D7" s="14"/>
      <c r="E7" s="14" t="s">
        <v>136</v>
      </c>
      <c r="F7" s="13">
        <v>801.555444</v>
      </c>
      <c r="G7" s="13">
        <v>781.555444</v>
      </c>
      <c r="H7" s="13">
        <v>780.835444</v>
      </c>
      <c r="I7" s="13"/>
      <c r="J7" s="13">
        <v>0.72</v>
      </c>
      <c r="K7" s="13">
        <v>20</v>
      </c>
    </row>
    <row r="8" ht="19.9" customHeight="1" spans="1:11">
      <c r="A8" s="5"/>
      <c r="B8" s="5"/>
      <c r="C8" s="5"/>
      <c r="D8" s="12" t="s">
        <v>154</v>
      </c>
      <c r="E8" s="12" t="s">
        <v>155</v>
      </c>
      <c r="F8" s="13">
        <v>801.555444</v>
      </c>
      <c r="G8" s="13">
        <v>781.555444</v>
      </c>
      <c r="H8" s="13">
        <v>780.835444</v>
      </c>
      <c r="I8" s="13"/>
      <c r="J8" s="13">
        <v>0.72</v>
      </c>
      <c r="K8" s="13">
        <v>20</v>
      </c>
    </row>
    <row r="9" ht="19.9" customHeight="1" spans="1:11">
      <c r="A9" s="5"/>
      <c r="B9" s="5"/>
      <c r="C9" s="5"/>
      <c r="D9" s="20" t="s">
        <v>156</v>
      </c>
      <c r="E9" s="20" t="s">
        <v>157</v>
      </c>
      <c r="F9" s="13">
        <f>F10+F15+F21</f>
        <v>760.029576</v>
      </c>
      <c r="G9" s="13">
        <f>G10+G15+G18+G21</f>
        <v>781.555444</v>
      </c>
      <c r="H9" s="13">
        <f>H10+H15+H18+H21</f>
        <v>780.835444</v>
      </c>
      <c r="I9" s="13"/>
      <c r="J9" s="13">
        <v>0.72</v>
      </c>
      <c r="K9" s="13">
        <v>20</v>
      </c>
    </row>
    <row r="10" ht="19.9" customHeight="1" spans="1:11">
      <c r="A10" s="18" t="s">
        <v>225</v>
      </c>
      <c r="B10" s="18"/>
      <c r="C10" s="18"/>
      <c r="D10" s="14" t="s">
        <v>226</v>
      </c>
      <c r="E10" s="14" t="s">
        <v>227</v>
      </c>
      <c r="F10" s="13">
        <v>174.309448</v>
      </c>
      <c r="G10" s="13">
        <v>174.309448</v>
      </c>
      <c r="H10" s="13">
        <v>174.309448</v>
      </c>
      <c r="I10" s="13"/>
      <c r="J10" s="13"/>
      <c r="K10" s="13"/>
    </row>
    <row r="11" ht="19.9" customHeight="1" spans="1:11">
      <c r="A11" s="18" t="s">
        <v>225</v>
      </c>
      <c r="B11" s="34" t="s">
        <v>228</v>
      </c>
      <c r="C11" s="18"/>
      <c r="D11" s="14" t="s">
        <v>229</v>
      </c>
      <c r="E11" s="14" t="s">
        <v>230</v>
      </c>
      <c r="F11" s="13">
        <v>169.938304</v>
      </c>
      <c r="G11" s="13">
        <v>169.938304</v>
      </c>
      <c r="H11" s="13">
        <v>169.938304</v>
      </c>
      <c r="I11" s="13"/>
      <c r="J11" s="13"/>
      <c r="K11" s="13"/>
    </row>
    <row r="12" ht="19.9" customHeight="1" spans="1:11">
      <c r="A12" s="23" t="s">
        <v>225</v>
      </c>
      <c r="B12" s="23" t="s">
        <v>228</v>
      </c>
      <c r="C12" s="23" t="s">
        <v>228</v>
      </c>
      <c r="D12" s="19" t="s">
        <v>231</v>
      </c>
      <c r="E12" s="5" t="s">
        <v>232</v>
      </c>
      <c r="F12" s="6">
        <v>169.938304</v>
      </c>
      <c r="G12" s="6">
        <v>169.938304</v>
      </c>
      <c r="H12" s="21">
        <v>169.938304</v>
      </c>
      <c r="I12" s="21"/>
      <c r="J12" s="21"/>
      <c r="K12" s="21"/>
    </row>
    <row r="13" ht="19.9" customHeight="1" spans="1:11">
      <c r="A13" s="18" t="s">
        <v>225</v>
      </c>
      <c r="B13" s="34" t="s">
        <v>233</v>
      </c>
      <c r="C13" s="18"/>
      <c r="D13" s="14" t="s">
        <v>234</v>
      </c>
      <c r="E13" s="14" t="s">
        <v>235</v>
      </c>
      <c r="F13" s="13">
        <v>4.371144</v>
      </c>
      <c r="G13" s="13">
        <v>4.371144</v>
      </c>
      <c r="H13" s="13">
        <v>4.371144</v>
      </c>
      <c r="I13" s="13"/>
      <c r="J13" s="13"/>
      <c r="K13" s="13"/>
    </row>
    <row r="14" ht="19.9" customHeight="1" spans="1:11">
      <c r="A14" s="23" t="s">
        <v>225</v>
      </c>
      <c r="B14" s="23" t="s">
        <v>233</v>
      </c>
      <c r="C14" s="23" t="s">
        <v>233</v>
      </c>
      <c r="D14" s="19" t="s">
        <v>236</v>
      </c>
      <c r="E14" s="5" t="s">
        <v>237</v>
      </c>
      <c r="F14" s="6">
        <v>4.371144</v>
      </c>
      <c r="G14" s="6">
        <v>4.371144</v>
      </c>
      <c r="H14" s="21">
        <v>4.371144</v>
      </c>
      <c r="I14" s="21"/>
      <c r="J14" s="21"/>
      <c r="K14" s="21"/>
    </row>
    <row r="15" ht="19.9" customHeight="1" spans="1:11">
      <c r="A15" s="18" t="s">
        <v>171</v>
      </c>
      <c r="B15" s="18"/>
      <c r="C15" s="18"/>
      <c r="D15" s="14" t="s">
        <v>172</v>
      </c>
      <c r="E15" s="14" t="s">
        <v>173</v>
      </c>
      <c r="F15" s="13">
        <v>533.2664</v>
      </c>
      <c r="G15" s="13">
        <v>513.2664</v>
      </c>
      <c r="H15" s="13">
        <v>512.5464</v>
      </c>
      <c r="I15" s="13"/>
      <c r="J15" s="13">
        <v>0.72</v>
      </c>
      <c r="K15" s="13">
        <v>20</v>
      </c>
    </row>
    <row r="16" ht="19.9" customHeight="1" spans="1:11">
      <c r="A16" s="18" t="s">
        <v>171</v>
      </c>
      <c r="B16" s="34" t="s">
        <v>174</v>
      </c>
      <c r="C16" s="18"/>
      <c r="D16" s="14" t="s">
        <v>238</v>
      </c>
      <c r="E16" s="14" t="s">
        <v>239</v>
      </c>
      <c r="F16" s="13">
        <v>533.2664</v>
      </c>
      <c r="G16" s="13">
        <v>513.2664</v>
      </c>
      <c r="H16" s="13">
        <v>512.5464</v>
      </c>
      <c r="I16" s="13"/>
      <c r="J16" s="13">
        <v>0.72</v>
      </c>
      <c r="K16" s="13">
        <v>20</v>
      </c>
    </row>
    <row r="17" ht="19.9" customHeight="1" spans="1:11">
      <c r="A17" s="23" t="s">
        <v>171</v>
      </c>
      <c r="B17" s="23" t="s">
        <v>174</v>
      </c>
      <c r="C17" s="23" t="s">
        <v>177</v>
      </c>
      <c r="D17" s="19" t="s">
        <v>240</v>
      </c>
      <c r="E17" s="5" t="s">
        <v>241</v>
      </c>
      <c r="F17" s="6">
        <v>533.2664</v>
      </c>
      <c r="G17" s="6">
        <f>H17+I17+J17</f>
        <v>513.2664</v>
      </c>
      <c r="H17" s="21">
        <f>529.5464-17</f>
        <v>512.5464</v>
      </c>
      <c r="I17" s="21"/>
      <c r="J17" s="21">
        <v>0.72</v>
      </c>
      <c r="K17" s="21">
        <v>20</v>
      </c>
    </row>
    <row r="18" ht="19.9" customHeight="1" spans="1:11">
      <c r="A18" s="18" t="s">
        <v>171</v>
      </c>
      <c r="B18" s="34" t="s">
        <v>242</v>
      </c>
      <c r="C18" s="18"/>
      <c r="D18" s="14" t="s">
        <v>243</v>
      </c>
      <c r="E18" s="14" t="s">
        <v>244</v>
      </c>
      <c r="F18" s="13">
        <v>41.525868</v>
      </c>
      <c r="G18" s="13">
        <v>41.525868</v>
      </c>
      <c r="H18" s="13">
        <v>41.525868</v>
      </c>
      <c r="I18" s="13"/>
      <c r="J18" s="13"/>
      <c r="K18" s="13"/>
    </row>
    <row r="19" ht="19.9" customHeight="1" spans="1:11">
      <c r="A19" s="23" t="s">
        <v>171</v>
      </c>
      <c r="B19" s="23" t="s">
        <v>242</v>
      </c>
      <c r="C19" s="23" t="s">
        <v>174</v>
      </c>
      <c r="D19" s="19" t="s">
        <v>245</v>
      </c>
      <c r="E19" s="5" t="s">
        <v>246</v>
      </c>
      <c r="F19" s="6">
        <v>37.154724</v>
      </c>
      <c r="G19" s="6">
        <v>37.154724</v>
      </c>
      <c r="H19" s="21">
        <v>37.154724</v>
      </c>
      <c r="I19" s="21"/>
      <c r="J19" s="21"/>
      <c r="K19" s="21"/>
    </row>
    <row r="20" ht="19.9" customHeight="1" spans="1:11">
      <c r="A20" s="23" t="s">
        <v>171</v>
      </c>
      <c r="B20" s="23" t="s">
        <v>242</v>
      </c>
      <c r="C20" s="23" t="s">
        <v>247</v>
      </c>
      <c r="D20" s="19" t="s">
        <v>248</v>
      </c>
      <c r="E20" s="5" t="s">
        <v>249</v>
      </c>
      <c r="F20" s="6">
        <v>4.371144</v>
      </c>
      <c r="G20" s="6">
        <v>4.371144</v>
      </c>
      <c r="H20" s="21">
        <v>4.371144</v>
      </c>
      <c r="I20" s="21"/>
      <c r="J20" s="21"/>
      <c r="K20" s="21"/>
    </row>
    <row r="21" ht="19.9" customHeight="1" spans="1:11">
      <c r="A21" s="18" t="s">
        <v>250</v>
      </c>
      <c r="B21" s="18"/>
      <c r="C21" s="18"/>
      <c r="D21" s="14" t="s">
        <v>251</v>
      </c>
      <c r="E21" s="14" t="s">
        <v>252</v>
      </c>
      <c r="F21" s="13">
        <v>52.453728</v>
      </c>
      <c r="G21" s="13">
        <v>52.453728</v>
      </c>
      <c r="H21" s="13">
        <v>52.453728</v>
      </c>
      <c r="I21" s="13"/>
      <c r="J21" s="13"/>
      <c r="K21" s="13"/>
    </row>
    <row r="22" ht="19.9" customHeight="1" spans="1:11">
      <c r="A22" s="18" t="s">
        <v>250</v>
      </c>
      <c r="B22" s="34" t="s">
        <v>174</v>
      </c>
      <c r="C22" s="18"/>
      <c r="D22" s="14" t="s">
        <v>253</v>
      </c>
      <c r="E22" s="14" t="s">
        <v>254</v>
      </c>
      <c r="F22" s="13">
        <v>52.453728</v>
      </c>
      <c r="G22" s="13">
        <v>52.453728</v>
      </c>
      <c r="H22" s="13">
        <v>52.453728</v>
      </c>
      <c r="I22" s="13"/>
      <c r="J22" s="13"/>
      <c r="K22" s="13"/>
    </row>
    <row r="23" ht="19.9" customHeight="1" spans="1:11">
      <c r="A23" s="23" t="s">
        <v>250</v>
      </c>
      <c r="B23" s="23" t="s">
        <v>174</v>
      </c>
      <c r="C23" s="23" t="s">
        <v>255</v>
      </c>
      <c r="D23" s="19" t="s">
        <v>256</v>
      </c>
      <c r="E23" s="5" t="s">
        <v>257</v>
      </c>
      <c r="F23" s="6">
        <v>52.453728</v>
      </c>
      <c r="G23" s="6">
        <v>52.453728</v>
      </c>
      <c r="H23" s="21">
        <v>52.453728</v>
      </c>
      <c r="I23" s="21"/>
      <c r="J23" s="21"/>
      <c r="K23" s="21"/>
    </row>
    <row r="24" ht="14.25" customHeight="1" spans="1:5">
      <c r="A24" s="7" t="s">
        <v>258</v>
      </c>
      <c r="B24" s="7"/>
      <c r="C24" s="7"/>
      <c r="D24" s="7"/>
      <c r="E24" s="7"/>
    </row>
  </sheetData>
  <mergeCells count="13">
    <mergeCell ref="A2:K2"/>
    <mergeCell ref="A3:I3"/>
    <mergeCell ref="J3:K3"/>
    <mergeCell ref="G4:J4"/>
    <mergeCell ref="H5:I5"/>
    <mergeCell ref="A24:E24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x'f'y</cp:lastModifiedBy>
  <dcterms:created xsi:type="dcterms:W3CDTF">2024-03-12T00:45:00Z</dcterms:created>
  <dcterms:modified xsi:type="dcterms:W3CDTF">2024-03-21T02:17:56Z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8127A9899C27489CA7B9C6D7B92E76F1_12</vt:lpwstr>
  </property>
  <property fmtid="{D5CDD505-2E9C-101B-9397-08002B2CF9AE}" pid="3" name="KSOProductBuildVer">
    <vt:lpwstr>2052-12.1.0.16388</vt:lpwstr>
  </property>
</Properties>
</file>