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_3\Desktop\新建文件夹\"/>
    </mc:Choice>
  </mc:AlternateContent>
  <bookViews>
    <workbookView windowWidth="22188" windowHeight="9180"/>
  </bookViews>
  <sheets>
    <sheet name="封面1" sheetId="5" r:id="rId1"/>
    <sheet name="一般公共预算收入" sheetId="8" r:id="rId2"/>
    <sheet name="全县公共财政收支总表" sheetId="6" r:id="rId3"/>
    <sheet name="一般公共预算支出功能分类" sheetId="18" r:id="rId4"/>
    <sheet name="一般公共预算支出经济分类" sheetId="20" r:id="rId5"/>
    <sheet name="上解支出" sheetId="3" r:id="rId6"/>
    <sheet name="县级公共财政收支总表 " sheetId="15" r:id="rId7"/>
    <sheet name="减少支出" sheetId="30" state="hidden" r:id="rId8"/>
    <sheet name="全县政府性基金收支总表 " sheetId="16" r:id="rId9"/>
    <sheet name="县级政府性基金收支总表" sheetId="7" r:id="rId10"/>
    <sheet name="全县国有资本经营预算收支总表" sheetId="21" r:id="rId11"/>
    <sheet name="国有资本经营收支表" sheetId="13" state="hidden" r:id="rId12"/>
    <sheet name="社会保险基金收支表" sheetId="14" r:id="rId13"/>
    <sheet name="地方政府债务余额情况表" sheetId="22" r:id="rId14"/>
    <sheet name="封面2" sheetId="29" r:id="rId15"/>
    <sheet name="2026年一般公共预算收入" sheetId="23" r:id="rId16"/>
    <sheet name="2026年一般公共预算支出" sheetId="24" r:id="rId17"/>
    <sheet name="2026年全县政府性基金收支总表 " sheetId="25" r:id="rId18"/>
    <sheet name="2026年国有资本经营收支表" sheetId="31" r:id="rId19"/>
    <sheet name="2026年社会保险基金收支表" sheetId="27" r:id="rId20"/>
    <sheet name="2026年地方政府债务限额情况表" sheetId="28" r:id="rId21"/>
  </sheets>
  <definedNames>
    <definedName name="_xlnm._FilterDatabase" localSheetId="3" hidden="1">一般公共预算支出功能分类!$A$5:$C$1334</definedName>
    <definedName name="g">#N/A</definedName>
    <definedName name="_xlnm.Print_Area" localSheetId="20">'2026年地方政府债务限额情况表'!$A$1:$K$6</definedName>
    <definedName name="_xlnm.Print_Area" localSheetId="18">'2026年国有资本经营收支表'!$A$1:$F$12</definedName>
    <definedName name="_xlnm.Print_Area" localSheetId="17">'2026年全县政府性基金收支总表 '!$A$1:$F$21</definedName>
    <definedName name="_xlnm.Print_Area" localSheetId="19">'2026年社会保险基金收支表'!$A$1:$E$17</definedName>
    <definedName name="_xlnm.Print_Area" localSheetId="15">'2026年一般公共预算收入'!$A$1:$D$32</definedName>
    <definedName name="_xlnm.Print_Area" localSheetId="16">'2026年一般公共预算支出'!$A$1:$D$27</definedName>
    <definedName name="_xlnm.Print_Area" localSheetId="13">地方政府债务余额情况表!$A$1:$J$12</definedName>
    <definedName name="_xlnm.Print_Area" localSheetId="10">全县国有资本经营预算收支总表!$A$1:$D$11</definedName>
    <definedName name="_xlnm.Print_Area" localSheetId="5">上解支出!$A$1:$B$38</definedName>
    <definedName name="_xlnm.Print_Area" localSheetId="6">'县级公共财政收支总表 '!$A$1:$F$29</definedName>
    <definedName name="_xlnm.Print_Area" localSheetId="9">县级政府性基金收支总表!$A$1:$F$17</definedName>
    <definedName name="_xlnm.Print_Area" localSheetId="1">一般公共预算收入!$A$1:$E$32</definedName>
    <definedName name="_xlnm.Print_Area" localSheetId="3">一般公共预算支出功能分类!$A$1:$C$1332</definedName>
    <definedName name="_xlnm.Print_Area" localSheetId="4">一般公共预算支出经济分类!$A$1:$C$73</definedName>
    <definedName name="_xlnm.Print_Titles" localSheetId="2">全县公共财政收支总表!$2:$4</definedName>
    <definedName name="_xlnm.Print_Titles" localSheetId="5">上解支出!$1:$3</definedName>
    <definedName name="_xlnm.Print_Titles" localSheetId="12">社会保险基金收支表!$1:$4</definedName>
    <definedName name="_xlnm.Print_Titles" localSheetId="6">'县级公共财政收支总表 '!$2:$4</definedName>
    <definedName name="_xlnm.Print_Titles" localSheetId="1">一般公共预算收入!$2:$4</definedName>
    <definedName name="_xlnm.Print_Titles" localSheetId="3">一般公共预算支出功能分类!$1:$4</definedName>
    <definedName name="_xlnm.Print_Titles" localSheetId="4">一般公共预算支出经济分类!$1:$4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<sst xmlns="http://schemas.openxmlformats.org/spreadsheetml/2006/main" count="1976" uniqueCount="1552">
  <si>
    <t>2025年财政决算（草案）报表</t>
  </si>
  <si>
    <t>表一</t>
  </si>
  <si>
    <t>岳阳县2025年一般公共预算收入决算总表</t>
  </si>
  <si>
    <t>单位：万元</t>
  </si>
  <si>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项</t>
    </r>
    <r>
      <rPr>
        <b/>
        <sz val="11"/>
        <rFont val="Times New Roman"/>
        <charset val="134"/>
      </rPr>
      <t xml:space="preserve"> </t>
    </r>
    <r>
      <rPr>
        <b/>
        <sz val="11"/>
        <rFont val="宋体"/>
        <charset val="134"/>
      </rPr>
      <t>目</t>
    </r>
  </si>
  <si>
    <r>
      <rPr>
        <b/>
        <sz val="11"/>
        <rFont val="Times New Roman"/>
        <charset val="134"/>
      </rPr>
      <t>2025</t>
    </r>
    <r>
      <rPr>
        <b/>
        <sz val="11"/>
        <rFont val="宋体"/>
        <charset val="134"/>
      </rPr>
      <t>年计划</t>
    </r>
  </si>
  <si>
    <r>
      <rPr>
        <b/>
        <sz val="11"/>
        <rFont val="Times New Roman"/>
        <charset val="134"/>
      </rPr>
      <t>2025</t>
    </r>
    <r>
      <rPr>
        <b/>
        <sz val="11"/>
        <rFont val="宋体"/>
        <charset val="134"/>
      </rPr>
      <t>年完成</t>
    </r>
  </si>
  <si>
    <r>
      <rPr>
        <b/>
        <sz val="11"/>
        <rFont val="宋体"/>
        <charset val="134"/>
      </rPr>
      <t>占计划</t>
    </r>
    <r>
      <rPr>
        <b/>
        <sz val="11"/>
        <rFont val="Times New Roman"/>
        <charset val="134"/>
      </rPr>
      <t>%</t>
    </r>
  </si>
  <si>
    <r>
      <rPr>
        <b/>
        <sz val="11"/>
        <rFont val="宋体"/>
        <charset val="134"/>
      </rPr>
      <t>备注</t>
    </r>
  </si>
  <si>
    <r>
      <rPr>
        <b/>
        <sz val="11"/>
        <rFont val="宋体"/>
        <charset val="134"/>
      </rPr>
      <t>一般公共预算收入</t>
    </r>
  </si>
  <si>
    <r>
      <rPr>
        <b/>
        <sz val="11"/>
        <rFont val="宋体"/>
        <charset val="134"/>
      </rPr>
      <t>地方一般公共预算收入</t>
    </r>
  </si>
  <si>
    <r>
      <rPr>
        <b/>
        <sz val="11"/>
        <rFont val="宋体"/>
        <charset val="134"/>
      </rPr>
      <t>一、税收收入小计</t>
    </r>
  </si>
  <si>
    <r>
      <rPr>
        <sz val="11"/>
        <rFont val="宋体"/>
        <charset val="134"/>
      </rPr>
      <t>增值税</t>
    </r>
  </si>
  <si>
    <r>
      <rPr>
        <sz val="11"/>
        <rFont val="宋体"/>
        <charset val="134"/>
      </rPr>
      <t>企业所得税</t>
    </r>
  </si>
  <si>
    <r>
      <rPr>
        <sz val="11"/>
        <rFont val="宋体"/>
        <charset val="134"/>
      </rPr>
      <t>个人所得税</t>
    </r>
  </si>
  <si>
    <r>
      <rPr>
        <sz val="11"/>
        <rFont val="宋体"/>
        <charset val="134"/>
      </rPr>
      <t>资源税</t>
    </r>
  </si>
  <si>
    <r>
      <rPr>
        <sz val="11"/>
        <rFont val="宋体"/>
        <charset val="134"/>
      </rPr>
      <t>城市维护建设税</t>
    </r>
  </si>
  <si>
    <r>
      <rPr>
        <sz val="11"/>
        <rFont val="宋体"/>
        <charset val="134"/>
      </rPr>
      <t>房产税</t>
    </r>
  </si>
  <si>
    <r>
      <rPr>
        <sz val="11"/>
        <rFont val="宋体"/>
        <charset val="134"/>
      </rPr>
      <t>印花税</t>
    </r>
  </si>
  <si>
    <r>
      <rPr>
        <sz val="11"/>
        <rFont val="宋体"/>
        <charset val="134"/>
      </rPr>
      <t>城镇土地使用税</t>
    </r>
  </si>
  <si>
    <r>
      <rPr>
        <sz val="11"/>
        <rFont val="宋体"/>
        <charset val="134"/>
      </rPr>
      <t>土地增值税</t>
    </r>
  </si>
  <si>
    <r>
      <rPr>
        <sz val="11"/>
        <rFont val="宋体"/>
        <charset val="134"/>
      </rPr>
      <t>车船使用和牌照税</t>
    </r>
  </si>
  <si>
    <r>
      <rPr>
        <sz val="11"/>
        <rFont val="宋体"/>
        <charset val="134"/>
      </rPr>
      <t>耕地占用税</t>
    </r>
  </si>
  <si>
    <r>
      <rPr>
        <sz val="11"/>
        <rFont val="宋体"/>
        <charset val="134"/>
      </rPr>
      <t>契税</t>
    </r>
  </si>
  <si>
    <r>
      <rPr>
        <sz val="11"/>
        <rFont val="宋体"/>
        <charset val="134"/>
      </rPr>
      <t>环境保护税</t>
    </r>
  </si>
  <si>
    <r>
      <rPr>
        <b/>
        <sz val="11"/>
        <rFont val="宋体"/>
        <charset val="134"/>
      </rPr>
      <t>二、非税收入小计</t>
    </r>
  </si>
  <si>
    <r>
      <rPr>
        <sz val="11"/>
        <rFont val="宋体"/>
        <charset val="134"/>
      </rPr>
      <t>专项收入</t>
    </r>
  </si>
  <si>
    <r>
      <rPr>
        <sz val="11"/>
        <rFont val="Times New Roman"/>
        <charset val="134"/>
      </rPr>
      <t xml:space="preserve">  </t>
    </r>
    <r>
      <rPr>
        <sz val="11"/>
        <rFont val="宋体"/>
        <charset val="134"/>
      </rPr>
      <t>其他专项收入</t>
    </r>
    <r>
      <rPr>
        <sz val="11"/>
        <rFont val="Times New Roman"/>
        <charset val="134"/>
      </rPr>
      <t xml:space="preserve"> </t>
    </r>
  </si>
  <si>
    <r>
      <rPr>
        <sz val="11"/>
        <rFont val="Times New Roman"/>
        <charset val="134"/>
      </rPr>
      <t xml:space="preserve">  </t>
    </r>
    <r>
      <rPr>
        <sz val="11"/>
        <rFont val="宋体"/>
        <charset val="134"/>
      </rPr>
      <t>教育费附加收入</t>
    </r>
  </si>
  <si>
    <r>
      <rPr>
        <sz val="11"/>
        <rFont val="宋体"/>
        <charset val="134"/>
      </rPr>
      <t>行政事业性收费收入</t>
    </r>
  </si>
  <si>
    <r>
      <rPr>
        <sz val="11"/>
        <rFont val="宋体"/>
        <charset val="134"/>
      </rPr>
      <t>罚没收入</t>
    </r>
  </si>
  <si>
    <r>
      <rPr>
        <sz val="11"/>
        <rFont val="宋体"/>
        <charset val="134"/>
      </rPr>
      <t>国有资源（资产）有偿使用收入</t>
    </r>
  </si>
  <si>
    <r>
      <rPr>
        <sz val="11"/>
        <rFont val="宋体"/>
        <charset val="134"/>
      </rPr>
      <t>捐赠收入</t>
    </r>
  </si>
  <si>
    <r>
      <rPr>
        <sz val="11"/>
        <rFont val="宋体"/>
        <charset val="134"/>
      </rPr>
      <t>其他收入</t>
    </r>
  </si>
  <si>
    <r>
      <rPr>
        <b/>
        <sz val="11"/>
        <rFont val="宋体"/>
        <charset val="134"/>
      </rPr>
      <t>附：</t>
    </r>
    <r>
      <rPr>
        <b/>
        <sz val="11"/>
        <rFont val="Times New Roman"/>
        <charset val="134"/>
      </rPr>
      <t xml:space="preserve"> </t>
    </r>
    <r>
      <rPr>
        <b/>
        <sz val="11"/>
        <rFont val="宋体"/>
        <charset val="134"/>
      </rPr>
      <t>上划省收入</t>
    </r>
  </si>
  <si>
    <r>
      <rPr>
        <b/>
        <sz val="11"/>
        <rFont val="Times New Roman"/>
        <charset val="134"/>
      </rPr>
      <t xml:space="preserve">        </t>
    </r>
    <r>
      <rPr>
        <b/>
        <sz val="11"/>
        <rFont val="宋体"/>
        <charset val="134"/>
      </rPr>
      <t>上划中央收入</t>
    </r>
  </si>
  <si>
    <t>地方收入税比</t>
  </si>
  <si>
    <r>
      <rPr>
        <sz val="14"/>
        <rFont val="黑体"/>
        <charset val="134"/>
      </rPr>
      <t>表二</t>
    </r>
  </si>
  <si>
    <r>
      <rPr>
        <sz val="18"/>
        <rFont val="黑体"/>
        <charset val="134"/>
      </rPr>
      <t>岳阳县</t>
    </r>
    <r>
      <rPr>
        <sz val="18"/>
        <rFont val="Times New Roman"/>
        <charset val="134"/>
      </rPr>
      <t>2025</t>
    </r>
    <r>
      <rPr>
        <sz val="18"/>
        <rFont val="黑体"/>
        <charset val="134"/>
      </rPr>
      <t>年全县公共财政收支决算总表</t>
    </r>
  </si>
  <si>
    <r>
      <rPr>
        <sz val="11"/>
        <rFont val="宋体"/>
        <charset val="134"/>
      </rPr>
      <t>单位：万元</t>
    </r>
    <r>
      <rPr>
        <sz val="11"/>
        <rFont val="Times New Roman"/>
        <charset val="134"/>
      </rPr>
      <t xml:space="preserve">  </t>
    </r>
  </si>
  <si>
    <r>
      <rPr>
        <b/>
        <sz val="12"/>
        <rFont val="宋体"/>
        <charset val="134"/>
      </rPr>
      <t>收入项目</t>
    </r>
  </si>
  <si>
    <r>
      <rPr>
        <b/>
        <sz val="12"/>
        <rFont val="Times New Roman"/>
        <charset val="134"/>
      </rPr>
      <t>2025</t>
    </r>
    <r>
      <rPr>
        <b/>
        <sz val="12"/>
        <rFont val="宋体"/>
        <charset val="134"/>
      </rPr>
      <t>年决算</t>
    </r>
  </si>
  <si>
    <r>
      <rPr>
        <b/>
        <sz val="12"/>
        <rFont val="宋体"/>
        <charset val="134"/>
      </rPr>
      <t>支出项目</t>
    </r>
  </si>
  <si>
    <r>
      <rPr>
        <b/>
        <sz val="11"/>
        <rFont val="宋体"/>
        <charset val="134"/>
      </rPr>
      <t>一、地方一般公共预算收入</t>
    </r>
  </si>
  <si>
    <r>
      <rPr>
        <b/>
        <sz val="11"/>
        <rFont val="宋体"/>
        <charset val="134"/>
      </rPr>
      <t>一、一般公共预算支出</t>
    </r>
  </si>
  <si>
    <r>
      <rPr>
        <b/>
        <sz val="11"/>
        <color theme="1"/>
        <rFont val="宋体"/>
        <charset val="134"/>
      </rPr>
      <t>二、上级补助收入</t>
    </r>
  </si>
  <si>
    <r>
      <rPr>
        <sz val="11"/>
        <rFont val="Times New Roman"/>
        <charset val="134"/>
      </rPr>
      <t>1</t>
    </r>
    <r>
      <rPr>
        <sz val="11"/>
        <rFont val="宋体"/>
        <charset val="134"/>
      </rPr>
      <t>、一般公共服务支出</t>
    </r>
  </si>
  <si>
    <r>
      <rPr>
        <b/>
        <sz val="11"/>
        <color theme="1"/>
        <rFont val="宋体"/>
        <charset val="134"/>
      </rPr>
      <t>（一）返还性收入</t>
    </r>
  </si>
  <si>
    <r>
      <rPr>
        <sz val="11"/>
        <rFont val="Times New Roman"/>
        <charset val="134"/>
      </rPr>
      <t>2</t>
    </r>
    <r>
      <rPr>
        <sz val="11"/>
        <rFont val="宋体"/>
        <charset val="134"/>
      </rPr>
      <t>、外交支出</t>
    </r>
  </si>
  <si>
    <r>
      <rPr>
        <sz val="11"/>
        <color theme="1"/>
        <rFont val="Times New Roman"/>
        <charset val="134"/>
      </rPr>
      <t>1</t>
    </r>
    <r>
      <rPr>
        <sz val="11"/>
        <color theme="1"/>
        <rFont val="宋体"/>
        <charset val="134"/>
      </rPr>
      <t>、增值税税收返还收入</t>
    </r>
  </si>
  <si>
    <r>
      <rPr>
        <sz val="11"/>
        <rFont val="Times New Roman"/>
        <charset val="134"/>
      </rPr>
      <t>3</t>
    </r>
    <r>
      <rPr>
        <sz val="11"/>
        <rFont val="宋体"/>
        <charset val="134"/>
      </rPr>
      <t>、国防支出</t>
    </r>
  </si>
  <si>
    <r>
      <rPr>
        <sz val="11"/>
        <color theme="1"/>
        <rFont val="Times New Roman"/>
        <charset val="134"/>
      </rPr>
      <t>2</t>
    </r>
    <r>
      <rPr>
        <sz val="11"/>
        <color theme="1"/>
        <rFont val="宋体"/>
        <charset val="134"/>
      </rPr>
      <t>、消费税税收返还收入</t>
    </r>
  </si>
  <si>
    <r>
      <rPr>
        <sz val="11"/>
        <rFont val="Times New Roman"/>
        <charset val="134"/>
      </rPr>
      <t>4</t>
    </r>
    <r>
      <rPr>
        <sz val="11"/>
        <rFont val="宋体"/>
        <charset val="134"/>
      </rPr>
      <t>、公共安全支出</t>
    </r>
  </si>
  <si>
    <r>
      <rPr>
        <sz val="11"/>
        <color theme="1"/>
        <rFont val="Times New Roman"/>
        <charset val="134"/>
      </rPr>
      <t>3</t>
    </r>
    <r>
      <rPr>
        <sz val="11"/>
        <color theme="1"/>
        <rFont val="宋体"/>
        <charset val="134"/>
      </rPr>
      <t>、所得税基数返还收入</t>
    </r>
  </si>
  <si>
    <r>
      <rPr>
        <sz val="11"/>
        <rFont val="Times New Roman"/>
        <charset val="134"/>
      </rPr>
      <t>5</t>
    </r>
    <r>
      <rPr>
        <sz val="11"/>
        <rFont val="宋体"/>
        <charset val="134"/>
      </rPr>
      <t>、教育支出</t>
    </r>
  </si>
  <si>
    <r>
      <rPr>
        <sz val="11"/>
        <color theme="1"/>
        <rFont val="Times New Roman"/>
        <charset val="134"/>
      </rPr>
      <t>4</t>
    </r>
    <r>
      <rPr>
        <sz val="11"/>
        <color theme="1"/>
        <rFont val="宋体"/>
        <charset val="134"/>
      </rPr>
      <t>、成品油价格和税费改革税收返还收入</t>
    </r>
  </si>
  <si>
    <r>
      <rPr>
        <sz val="11"/>
        <rFont val="Times New Roman"/>
        <charset val="134"/>
      </rPr>
      <t>6</t>
    </r>
    <r>
      <rPr>
        <sz val="11"/>
        <rFont val="宋体"/>
        <charset val="134"/>
      </rPr>
      <t>、科学技术支出</t>
    </r>
  </si>
  <si>
    <r>
      <rPr>
        <sz val="11"/>
        <color theme="1"/>
        <rFont val="Times New Roman"/>
        <charset val="134"/>
      </rPr>
      <t>5</t>
    </r>
    <r>
      <rPr>
        <sz val="11"/>
        <color theme="1"/>
        <rFont val="宋体"/>
        <charset val="134"/>
      </rPr>
      <t>、其他税收返还</t>
    </r>
  </si>
  <si>
    <r>
      <rPr>
        <sz val="11"/>
        <rFont val="Times New Roman"/>
        <charset val="134"/>
      </rPr>
      <t>7</t>
    </r>
    <r>
      <rPr>
        <sz val="11"/>
        <rFont val="宋体"/>
        <charset val="134"/>
      </rPr>
      <t>、文化旅游体育与传媒支出</t>
    </r>
  </si>
  <si>
    <r>
      <rPr>
        <b/>
        <sz val="11"/>
        <color theme="1"/>
        <rFont val="宋体"/>
        <charset val="134"/>
      </rPr>
      <t>（二）一般性转移支付收入</t>
    </r>
  </si>
  <si>
    <r>
      <rPr>
        <sz val="11"/>
        <rFont val="Times New Roman"/>
        <charset val="134"/>
      </rPr>
      <t>8</t>
    </r>
    <r>
      <rPr>
        <sz val="11"/>
        <rFont val="宋体"/>
        <charset val="134"/>
      </rPr>
      <t>、社会保障和就业支出</t>
    </r>
  </si>
  <si>
    <r>
      <rPr>
        <sz val="11"/>
        <color theme="1"/>
        <rFont val="Times New Roman"/>
        <charset val="134"/>
      </rPr>
      <t>1</t>
    </r>
    <r>
      <rPr>
        <sz val="11"/>
        <color theme="1"/>
        <rFont val="宋体"/>
        <charset val="134"/>
      </rPr>
      <t>、体制补助收入</t>
    </r>
  </si>
  <si>
    <r>
      <rPr>
        <sz val="11"/>
        <rFont val="Times New Roman"/>
        <charset val="134"/>
      </rPr>
      <t>9</t>
    </r>
    <r>
      <rPr>
        <sz val="11"/>
        <rFont val="宋体"/>
        <charset val="134"/>
      </rPr>
      <t>、卫生健康支出</t>
    </r>
  </si>
  <si>
    <r>
      <rPr>
        <sz val="11"/>
        <color theme="1"/>
        <rFont val="Times New Roman"/>
        <charset val="134"/>
      </rPr>
      <t>2</t>
    </r>
    <r>
      <rPr>
        <sz val="11"/>
        <color theme="1"/>
        <rFont val="宋体"/>
        <charset val="134"/>
      </rPr>
      <t>、均衡性转移支付收入</t>
    </r>
  </si>
  <si>
    <r>
      <rPr>
        <sz val="11"/>
        <rFont val="Times New Roman"/>
        <charset val="134"/>
      </rPr>
      <t>10</t>
    </r>
    <r>
      <rPr>
        <sz val="11"/>
        <rFont val="宋体"/>
        <charset val="134"/>
      </rPr>
      <t>、节能环保支出</t>
    </r>
  </si>
  <si>
    <r>
      <rPr>
        <sz val="11"/>
        <color theme="1"/>
        <rFont val="Times New Roman"/>
        <charset val="134"/>
      </rPr>
      <t>3</t>
    </r>
    <r>
      <rPr>
        <sz val="11"/>
        <color theme="1"/>
        <rFont val="宋体"/>
        <charset val="134"/>
      </rPr>
      <t>、县级基本财力保障机制奖补资金收入</t>
    </r>
  </si>
  <si>
    <r>
      <rPr>
        <sz val="11"/>
        <rFont val="Times New Roman"/>
        <charset val="134"/>
      </rPr>
      <t>11</t>
    </r>
    <r>
      <rPr>
        <sz val="11"/>
        <rFont val="宋体"/>
        <charset val="134"/>
      </rPr>
      <t>、城乡社区支出</t>
    </r>
  </si>
  <si>
    <r>
      <rPr>
        <sz val="11"/>
        <color theme="1"/>
        <rFont val="Times New Roman"/>
        <charset val="134"/>
      </rPr>
      <t>4</t>
    </r>
    <r>
      <rPr>
        <sz val="11"/>
        <color theme="1"/>
        <rFont val="宋体"/>
        <charset val="134"/>
      </rPr>
      <t>、结算补助收入</t>
    </r>
  </si>
  <si>
    <r>
      <rPr>
        <sz val="11"/>
        <rFont val="Times New Roman"/>
        <charset val="134"/>
      </rPr>
      <t>12</t>
    </r>
    <r>
      <rPr>
        <sz val="11"/>
        <rFont val="宋体"/>
        <charset val="134"/>
      </rPr>
      <t>、农林水支出</t>
    </r>
  </si>
  <si>
    <r>
      <rPr>
        <sz val="11"/>
        <color theme="1"/>
        <rFont val="Times New Roman"/>
        <charset val="134"/>
      </rPr>
      <t>5</t>
    </r>
    <r>
      <rPr>
        <sz val="11"/>
        <color theme="1"/>
        <rFont val="宋体"/>
        <charset val="134"/>
      </rPr>
      <t>、资源枯竭型城市转移支付补助收入</t>
    </r>
  </si>
  <si>
    <r>
      <rPr>
        <sz val="11"/>
        <rFont val="Times New Roman"/>
        <charset val="134"/>
      </rPr>
      <t>13</t>
    </r>
    <r>
      <rPr>
        <sz val="11"/>
        <rFont val="宋体"/>
        <charset val="134"/>
      </rPr>
      <t>、交通运输支出</t>
    </r>
  </si>
  <si>
    <r>
      <rPr>
        <sz val="11"/>
        <color theme="1"/>
        <rFont val="Times New Roman"/>
        <charset val="134"/>
      </rPr>
      <t>6</t>
    </r>
    <r>
      <rPr>
        <sz val="11"/>
        <color theme="1"/>
        <rFont val="宋体"/>
        <charset val="134"/>
      </rPr>
      <t>、企业事业单位划转补助收入</t>
    </r>
  </si>
  <si>
    <r>
      <rPr>
        <sz val="11"/>
        <rFont val="Times New Roman"/>
        <charset val="134"/>
      </rPr>
      <t>14</t>
    </r>
    <r>
      <rPr>
        <sz val="11"/>
        <rFont val="宋体"/>
        <charset val="134"/>
      </rPr>
      <t>、资源勘探工业信息等支出</t>
    </r>
  </si>
  <si>
    <r>
      <rPr>
        <sz val="11"/>
        <color theme="1"/>
        <rFont val="Times New Roman"/>
        <charset val="134"/>
      </rPr>
      <t>7</t>
    </r>
    <r>
      <rPr>
        <sz val="11"/>
        <color theme="1"/>
        <rFont val="宋体"/>
        <charset val="134"/>
      </rPr>
      <t>、产粮（油）大县奖励资金收入</t>
    </r>
  </si>
  <si>
    <r>
      <rPr>
        <sz val="11"/>
        <rFont val="Times New Roman"/>
        <charset val="134"/>
      </rPr>
      <t>15</t>
    </r>
    <r>
      <rPr>
        <sz val="11"/>
        <rFont val="宋体"/>
        <charset val="134"/>
      </rPr>
      <t>、商业服务业等支出</t>
    </r>
  </si>
  <si>
    <r>
      <rPr>
        <sz val="11"/>
        <color theme="1"/>
        <rFont val="Times New Roman"/>
        <charset val="134"/>
      </rPr>
      <t>8</t>
    </r>
    <r>
      <rPr>
        <sz val="11"/>
        <color theme="1"/>
        <rFont val="宋体"/>
        <charset val="134"/>
      </rPr>
      <t>、重点生态功能区转移支付收入</t>
    </r>
  </si>
  <si>
    <r>
      <rPr>
        <sz val="11"/>
        <rFont val="Times New Roman"/>
        <charset val="134"/>
      </rPr>
      <t>16</t>
    </r>
    <r>
      <rPr>
        <sz val="11"/>
        <rFont val="宋体"/>
        <charset val="134"/>
      </rPr>
      <t>、金融支出</t>
    </r>
  </si>
  <si>
    <r>
      <rPr>
        <sz val="11"/>
        <color theme="1"/>
        <rFont val="Times New Roman"/>
        <charset val="134"/>
      </rPr>
      <t>9</t>
    </r>
    <r>
      <rPr>
        <sz val="11"/>
        <color theme="1"/>
        <rFont val="宋体"/>
        <charset val="134"/>
      </rPr>
      <t>、固定数额补助收入</t>
    </r>
  </si>
  <si>
    <r>
      <rPr>
        <sz val="11"/>
        <rFont val="Times New Roman"/>
        <charset val="134"/>
      </rPr>
      <t>17</t>
    </r>
    <r>
      <rPr>
        <sz val="11"/>
        <rFont val="宋体"/>
        <charset val="134"/>
      </rPr>
      <t>、援助其他地区支出</t>
    </r>
  </si>
  <si>
    <r>
      <rPr>
        <sz val="11"/>
        <color theme="1"/>
        <rFont val="Times New Roman"/>
        <charset val="134"/>
      </rPr>
      <t>10</t>
    </r>
    <r>
      <rPr>
        <sz val="11"/>
        <color theme="1"/>
        <rFont val="宋体"/>
        <charset val="134"/>
      </rPr>
      <t>、革命老区转移支付收入</t>
    </r>
  </si>
  <si>
    <r>
      <rPr>
        <sz val="11"/>
        <rFont val="Times New Roman"/>
        <charset val="134"/>
      </rPr>
      <t>18</t>
    </r>
    <r>
      <rPr>
        <sz val="11"/>
        <rFont val="宋体"/>
        <charset val="134"/>
      </rPr>
      <t>、自然资源海洋气象等支出</t>
    </r>
  </si>
  <si>
    <r>
      <rPr>
        <sz val="11"/>
        <color theme="1"/>
        <rFont val="Times New Roman"/>
        <charset val="134"/>
      </rPr>
      <t>11</t>
    </r>
    <r>
      <rPr>
        <sz val="11"/>
        <color theme="1"/>
        <rFont val="宋体"/>
        <charset val="134"/>
      </rPr>
      <t>、民族地区转移支付收入</t>
    </r>
  </si>
  <si>
    <r>
      <rPr>
        <sz val="11"/>
        <rFont val="Times New Roman"/>
        <charset val="134"/>
      </rPr>
      <t>19</t>
    </r>
    <r>
      <rPr>
        <sz val="11"/>
        <rFont val="宋体"/>
        <charset val="134"/>
      </rPr>
      <t>、住房保障支出</t>
    </r>
  </si>
  <si>
    <r>
      <rPr>
        <sz val="11"/>
        <color theme="1"/>
        <rFont val="Times New Roman"/>
        <charset val="134"/>
      </rPr>
      <t>12</t>
    </r>
    <r>
      <rPr>
        <sz val="11"/>
        <color theme="1"/>
        <rFont val="宋体"/>
        <charset val="134"/>
      </rPr>
      <t>、巩固脱贫攻坚成果衔接乡村振兴转移支付收入</t>
    </r>
  </si>
  <si>
    <r>
      <rPr>
        <sz val="11"/>
        <rFont val="Times New Roman"/>
        <charset val="134"/>
      </rPr>
      <t>20</t>
    </r>
    <r>
      <rPr>
        <sz val="11"/>
        <rFont val="宋体"/>
        <charset val="134"/>
      </rPr>
      <t>、粮油物资储备支出</t>
    </r>
  </si>
  <si>
    <r>
      <rPr>
        <sz val="11"/>
        <color theme="1"/>
        <rFont val="Times New Roman"/>
        <charset val="134"/>
      </rPr>
      <t>13</t>
    </r>
    <r>
      <rPr>
        <sz val="11"/>
        <color theme="1"/>
        <rFont val="宋体"/>
        <charset val="134"/>
      </rPr>
      <t>、一般公共服务共同财政事权转移支付收入</t>
    </r>
  </si>
  <si>
    <r>
      <rPr>
        <sz val="11"/>
        <rFont val="Times New Roman"/>
        <charset val="134"/>
      </rPr>
      <t>21</t>
    </r>
    <r>
      <rPr>
        <sz val="11"/>
        <rFont val="宋体"/>
        <charset val="134"/>
      </rPr>
      <t>、灾害防治及应急管理支出</t>
    </r>
  </si>
  <si>
    <r>
      <rPr>
        <sz val="11"/>
        <color theme="1"/>
        <rFont val="Times New Roman"/>
        <charset val="134"/>
      </rPr>
      <t>14</t>
    </r>
    <r>
      <rPr>
        <sz val="11"/>
        <color theme="1"/>
        <rFont val="宋体"/>
        <charset val="134"/>
      </rPr>
      <t>、公共安全共同财政事权转移支付收入</t>
    </r>
  </si>
  <si>
    <r>
      <rPr>
        <sz val="11"/>
        <rFont val="Times New Roman"/>
        <charset val="134"/>
      </rPr>
      <t>23</t>
    </r>
    <r>
      <rPr>
        <sz val="11"/>
        <rFont val="宋体"/>
        <charset val="134"/>
      </rPr>
      <t>、其他支出</t>
    </r>
  </si>
  <si>
    <r>
      <rPr>
        <sz val="11"/>
        <color theme="1"/>
        <rFont val="Times New Roman"/>
        <charset val="134"/>
      </rPr>
      <t>15</t>
    </r>
    <r>
      <rPr>
        <sz val="11"/>
        <color theme="1"/>
        <rFont val="宋体"/>
        <charset val="134"/>
      </rPr>
      <t>、教育共同财政事权转移支付收入</t>
    </r>
  </si>
  <si>
    <r>
      <rPr>
        <sz val="11"/>
        <rFont val="Times New Roman"/>
        <charset val="134"/>
      </rPr>
      <t>24</t>
    </r>
    <r>
      <rPr>
        <sz val="11"/>
        <rFont val="宋体"/>
        <charset val="134"/>
      </rPr>
      <t>、债务付息支出</t>
    </r>
  </si>
  <si>
    <r>
      <rPr>
        <sz val="11"/>
        <color theme="1"/>
        <rFont val="Times New Roman"/>
        <charset val="134"/>
      </rPr>
      <t>16</t>
    </r>
    <r>
      <rPr>
        <sz val="11"/>
        <color theme="1"/>
        <rFont val="宋体"/>
        <charset val="134"/>
      </rPr>
      <t>、科学技术共同财政事权转移支付收入</t>
    </r>
  </si>
  <si>
    <r>
      <rPr>
        <b/>
        <sz val="11"/>
        <rFont val="宋体"/>
        <charset val="134"/>
      </rPr>
      <t>二、上解上级支出</t>
    </r>
  </si>
  <si>
    <r>
      <rPr>
        <sz val="11"/>
        <color theme="1"/>
        <rFont val="Times New Roman"/>
        <charset val="134"/>
      </rPr>
      <t>17</t>
    </r>
    <r>
      <rPr>
        <sz val="11"/>
        <color theme="1"/>
        <rFont val="宋体"/>
        <charset val="134"/>
      </rPr>
      <t>、文化旅游体育与传媒共同财政事权转移支付收入</t>
    </r>
  </si>
  <si>
    <r>
      <rPr>
        <sz val="11"/>
        <rFont val="宋体"/>
        <charset val="134"/>
      </rPr>
      <t>（一）体制上解支出</t>
    </r>
  </si>
  <si>
    <r>
      <rPr>
        <sz val="11"/>
        <color theme="1"/>
        <rFont val="Times New Roman"/>
        <charset val="134"/>
      </rPr>
      <t>18</t>
    </r>
    <r>
      <rPr>
        <sz val="11"/>
        <color theme="1"/>
        <rFont val="宋体"/>
        <charset val="134"/>
      </rPr>
      <t>、社会保障与就业共同财政事权转移支付收入</t>
    </r>
  </si>
  <si>
    <r>
      <rPr>
        <sz val="11"/>
        <rFont val="宋体"/>
        <charset val="134"/>
      </rPr>
      <t>（二）专项上解支出</t>
    </r>
  </si>
  <si>
    <r>
      <rPr>
        <sz val="11"/>
        <color theme="1"/>
        <rFont val="Times New Roman"/>
        <charset val="134"/>
      </rPr>
      <t>19</t>
    </r>
    <r>
      <rPr>
        <sz val="11"/>
        <color theme="1"/>
        <rFont val="宋体"/>
        <charset val="134"/>
      </rPr>
      <t>、医疗卫生共同财政事权转移支付收入</t>
    </r>
  </si>
  <si>
    <r>
      <rPr>
        <b/>
        <sz val="11"/>
        <rFont val="宋体"/>
        <charset val="134"/>
      </rPr>
      <t>三、区域间转移性支出</t>
    </r>
  </si>
  <si>
    <r>
      <rPr>
        <sz val="11"/>
        <color theme="1"/>
        <rFont val="Times New Roman"/>
        <charset val="134"/>
      </rPr>
      <t>20</t>
    </r>
    <r>
      <rPr>
        <sz val="11"/>
        <color theme="1"/>
        <rFont val="宋体"/>
        <charset val="134"/>
      </rPr>
      <t>、节能环保共同财政事权转移支付收入</t>
    </r>
  </si>
  <si>
    <r>
      <rPr>
        <b/>
        <sz val="11"/>
        <rFont val="宋体"/>
        <charset val="134"/>
      </rPr>
      <t>四、债务还本支出</t>
    </r>
  </si>
  <si>
    <r>
      <rPr>
        <sz val="11"/>
        <color theme="1"/>
        <rFont val="Times New Roman"/>
        <charset val="134"/>
      </rPr>
      <t>21</t>
    </r>
    <r>
      <rPr>
        <sz val="11"/>
        <color theme="1"/>
        <rFont val="宋体"/>
        <charset val="134"/>
      </rPr>
      <t>、农林水共同财政事权转移支付收入</t>
    </r>
  </si>
  <si>
    <r>
      <rPr>
        <sz val="11"/>
        <rFont val="宋体"/>
        <charset val="134"/>
      </rPr>
      <t>（一）地方政府一般债券还本支出</t>
    </r>
  </si>
  <si>
    <r>
      <rPr>
        <sz val="11"/>
        <color theme="1"/>
        <rFont val="Times New Roman"/>
        <charset val="134"/>
      </rPr>
      <t>22</t>
    </r>
    <r>
      <rPr>
        <sz val="11"/>
        <color theme="1"/>
        <rFont val="宋体"/>
        <charset val="134"/>
      </rPr>
      <t>、交通运输共同财政事权转移支付收入</t>
    </r>
  </si>
  <si>
    <r>
      <rPr>
        <sz val="11"/>
        <rFont val="宋体"/>
        <charset val="134"/>
      </rPr>
      <t>（二）地方政府向外国政府借款还本支出</t>
    </r>
  </si>
  <si>
    <r>
      <rPr>
        <sz val="11"/>
        <color theme="1"/>
        <rFont val="Times New Roman"/>
        <charset val="134"/>
      </rPr>
      <t>23</t>
    </r>
    <r>
      <rPr>
        <sz val="11"/>
        <color theme="1"/>
        <rFont val="宋体"/>
        <charset val="134"/>
      </rPr>
      <t>、住房保障共同财政事权转移支付收入</t>
    </r>
  </si>
  <si>
    <r>
      <rPr>
        <sz val="11"/>
        <rFont val="宋体"/>
        <charset val="134"/>
      </rPr>
      <t>（三）地方政府向国际组织借款还本支出</t>
    </r>
  </si>
  <si>
    <r>
      <rPr>
        <sz val="11"/>
        <color theme="1"/>
        <rFont val="Times New Roman"/>
        <charset val="134"/>
      </rPr>
      <t>24</t>
    </r>
    <r>
      <rPr>
        <sz val="11"/>
        <color theme="1"/>
        <rFont val="宋体"/>
        <charset val="134"/>
      </rPr>
      <t>、粮油物资储备共同财政事权转移支付收入</t>
    </r>
  </si>
  <si>
    <r>
      <rPr>
        <sz val="11"/>
        <rFont val="宋体"/>
        <charset val="134"/>
      </rPr>
      <t>（四）地方政府其他一般债务还本支出</t>
    </r>
  </si>
  <si>
    <r>
      <rPr>
        <sz val="11"/>
        <color theme="1"/>
        <rFont val="Times New Roman"/>
        <charset val="134"/>
      </rPr>
      <t>25</t>
    </r>
    <r>
      <rPr>
        <sz val="11"/>
        <color theme="1"/>
        <rFont val="宋体"/>
        <charset val="134"/>
      </rPr>
      <t>、灾害防治及应急管理共同财政事权转移支付收入</t>
    </r>
  </si>
  <si>
    <r>
      <rPr>
        <b/>
        <sz val="11"/>
        <rFont val="宋体"/>
        <charset val="134"/>
      </rPr>
      <t>五、安排预算稳定调节基金</t>
    </r>
  </si>
  <si>
    <r>
      <rPr>
        <sz val="11"/>
        <color theme="1"/>
        <rFont val="Times New Roman"/>
        <charset val="134"/>
      </rPr>
      <t>26</t>
    </r>
    <r>
      <rPr>
        <sz val="11"/>
        <color theme="1"/>
        <rFont val="宋体"/>
        <charset val="134"/>
      </rPr>
      <t>、增值税留抵退税转移支付收入</t>
    </r>
  </si>
  <si>
    <r>
      <rPr>
        <sz val="11"/>
        <color theme="1"/>
        <rFont val="Times New Roman"/>
        <charset val="134"/>
      </rPr>
      <t>27</t>
    </r>
    <r>
      <rPr>
        <sz val="11"/>
        <color theme="1"/>
        <rFont val="宋体"/>
        <charset val="134"/>
      </rPr>
      <t>、其他退税减税降费转移支付收入</t>
    </r>
  </si>
  <si>
    <r>
      <rPr>
        <sz val="11"/>
        <color theme="1"/>
        <rFont val="Times New Roman"/>
        <charset val="134"/>
      </rPr>
      <t>28</t>
    </r>
    <r>
      <rPr>
        <sz val="11"/>
        <color theme="1"/>
        <rFont val="宋体"/>
        <charset val="134"/>
      </rPr>
      <t>、补充县区财力转移支付收入</t>
    </r>
  </si>
  <si>
    <r>
      <rPr>
        <sz val="11"/>
        <color theme="1"/>
        <rFont val="Times New Roman"/>
        <charset val="134"/>
      </rPr>
      <t>29</t>
    </r>
    <r>
      <rPr>
        <sz val="11"/>
        <color theme="1"/>
        <rFont val="宋体"/>
        <charset val="134"/>
      </rPr>
      <t>、其他一般性转移支付收入</t>
    </r>
  </si>
  <si>
    <r>
      <rPr>
        <b/>
        <sz val="11"/>
        <rFont val="宋体"/>
        <charset val="134"/>
      </rPr>
      <t>（三）专项转移支付收入</t>
    </r>
  </si>
  <si>
    <r>
      <rPr>
        <b/>
        <sz val="11"/>
        <rFont val="宋体"/>
        <charset val="134"/>
      </rPr>
      <t>三、债务转贷收入</t>
    </r>
  </si>
  <si>
    <r>
      <rPr>
        <sz val="11"/>
        <rFont val="宋体"/>
        <charset val="134"/>
      </rPr>
      <t>（一）再融资一般债券收入</t>
    </r>
  </si>
  <si>
    <r>
      <rPr>
        <sz val="11"/>
        <rFont val="宋体"/>
        <charset val="134"/>
      </rPr>
      <t>（二）新增一般债券收入</t>
    </r>
  </si>
  <si>
    <r>
      <rPr>
        <sz val="11"/>
        <rFont val="宋体"/>
        <charset val="134"/>
      </rPr>
      <t>（三）国际组织借款收入</t>
    </r>
  </si>
  <si>
    <r>
      <rPr>
        <b/>
        <sz val="11"/>
        <rFont val="宋体"/>
        <charset val="134"/>
      </rPr>
      <t>四、上年结余</t>
    </r>
  </si>
  <si>
    <r>
      <rPr>
        <b/>
        <sz val="11"/>
        <rFont val="宋体"/>
        <charset val="134"/>
      </rPr>
      <t>五、调入预算稳定调节基金</t>
    </r>
  </si>
  <si>
    <r>
      <rPr>
        <b/>
        <sz val="11"/>
        <rFont val="宋体"/>
        <charset val="134"/>
      </rPr>
      <t>六、调入资金</t>
    </r>
  </si>
  <si>
    <r>
      <rPr>
        <b/>
        <sz val="11"/>
        <rFont val="宋体"/>
        <charset val="134"/>
      </rPr>
      <t>支出总计</t>
    </r>
  </si>
  <si>
    <r>
      <rPr>
        <sz val="11"/>
        <rFont val="宋体"/>
        <charset val="134"/>
      </rPr>
      <t>从政府性基金调入</t>
    </r>
  </si>
  <si>
    <r>
      <rPr>
        <b/>
        <sz val="11"/>
        <rFont val="宋体"/>
        <charset val="134"/>
      </rPr>
      <t>收入总计</t>
    </r>
  </si>
  <si>
    <r>
      <rPr>
        <b/>
        <sz val="11"/>
        <rFont val="宋体"/>
        <charset val="134"/>
      </rPr>
      <t>结转下年支出</t>
    </r>
  </si>
  <si>
    <r>
      <rPr>
        <b/>
        <sz val="12"/>
        <rFont val="宋体"/>
        <charset val="134"/>
      </rPr>
      <t>表三</t>
    </r>
  </si>
  <si>
    <r>
      <rPr>
        <sz val="18"/>
        <rFont val="黑体"/>
        <charset val="134"/>
      </rPr>
      <t>岳阳县</t>
    </r>
    <r>
      <rPr>
        <sz val="18"/>
        <rFont val="Times New Roman"/>
        <charset val="134"/>
      </rPr>
      <t>2025</t>
    </r>
    <r>
      <rPr>
        <sz val="18"/>
        <rFont val="黑体"/>
        <charset val="134"/>
      </rPr>
      <t>年一般公共预算支出决算功能分类表</t>
    </r>
  </si>
  <si>
    <r>
      <rPr>
        <sz val="11"/>
        <rFont val="Times New Roman"/>
        <charset val="134"/>
      </rPr>
      <t xml:space="preserve">          </t>
    </r>
    <r>
      <rPr>
        <sz val="11"/>
        <rFont val="宋体"/>
        <charset val="134"/>
      </rPr>
      <t>单位：万元</t>
    </r>
  </si>
  <si>
    <t>科目编码</t>
  </si>
  <si>
    <t>科目名称</t>
  </si>
  <si>
    <t>决算数</t>
  </si>
  <si>
    <t>一般公共预算支出</t>
  </si>
  <si>
    <t>一般公共服务支出</t>
  </si>
  <si>
    <r>
      <rPr>
        <b/>
        <sz val="11"/>
        <rFont val="Times New Roman"/>
        <charset val="134"/>
      </rPr>
      <t xml:space="preserve">  </t>
    </r>
    <r>
      <rPr>
        <b/>
        <sz val="11"/>
        <rFont val="宋体"/>
        <charset val="134"/>
      </rPr>
      <t>人大事务</t>
    </r>
  </si>
  <si>
    <r>
      <rPr>
        <sz val="11"/>
        <rFont val="Times New Roman"/>
        <charset val="134"/>
      </rPr>
      <t xml:space="preserve">    </t>
    </r>
    <r>
      <rPr>
        <sz val="11"/>
        <rFont val="宋体"/>
        <charset val="134"/>
      </rPr>
      <t>行政运行</t>
    </r>
  </si>
  <si>
    <r>
      <rPr>
        <sz val="11"/>
        <rFont val="Times New Roman"/>
        <charset val="134"/>
      </rPr>
      <t xml:space="preserve">    </t>
    </r>
    <r>
      <rPr>
        <sz val="11"/>
        <rFont val="宋体"/>
        <charset val="134"/>
      </rPr>
      <t>一般行政管理事务</t>
    </r>
  </si>
  <si>
    <t xml:space="preserve">    机关服务</t>
  </si>
  <si>
    <r>
      <rPr>
        <sz val="11"/>
        <rFont val="Times New Roman"/>
        <charset val="134"/>
      </rPr>
      <t xml:space="preserve">    </t>
    </r>
    <r>
      <rPr>
        <sz val="11"/>
        <rFont val="宋体"/>
        <charset val="134"/>
      </rPr>
      <t>人大会议</t>
    </r>
  </si>
  <si>
    <t xml:space="preserve">    人大立法</t>
  </si>
  <si>
    <t xml:space="preserve">    人大监督</t>
  </si>
  <si>
    <t xml:space="preserve">    人大代表履职能力提升</t>
  </si>
  <si>
    <r>
      <rPr>
        <sz val="11"/>
        <rFont val="Times New Roman"/>
        <charset val="134"/>
      </rPr>
      <t xml:space="preserve">    </t>
    </r>
    <r>
      <rPr>
        <sz val="11"/>
        <rFont val="宋体"/>
        <charset val="134"/>
      </rPr>
      <t>代表工作</t>
    </r>
  </si>
  <si>
    <t xml:space="preserve">    人大信访工作</t>
  </si>
  <si>
    <t xml:space="preserve">    事业运行</t>
  </si>
  <si>
    <r>
      <rPr>
        <sz val="11"/>
        <rFont val="Times New Roman"/>
        <charset val="134"/>
      </rPr>
      <t xml:space="preserve">    </t>
    </r>
    <r>
      <rPr>
        <sz val="11"/>
        <rFont val="宋体"/>
        <charset val="134"/>
      </rPr>
      <t>其他人大事务支出</t>
    </r>
  </si>
  <si>
    <r>
      <rPr>
        <b/>
        <sz val="11"/>
        <rFont val="Times New Roman"/>
        <charset val="134"/>
      </rPr>
      <t xml:space="preserve">  </t>
    </r>
    <r>
      <rPr>
        <b/>
        <sz val="11"/>
        <rFont val="宋体"/>
        <charset val="134"/>
      </rPr>
      <t>政协事务</t>
    </r>
  </si>
  <si>
    <t xml:space="preserve">    一般行政管理事务</t>
  </si>
  <si>
    <r>
      <rPr>
        <sz val="11"/>
        <rFont val="Times New Roman"/>
        <charset val="134"/>
      </rPr>
      <t xml:space="preserve">    </t>
    </r>
    <r>
      <rPr>
        <sz val="11"/>
        <rFont val="宋体"/>
        <charset val="134"/>
      </rPr>
      <t>政协会议</t>
    </r>
  </si>
  <si>
    <t xml:space="preserve">    委员视察</t>
  </si>
  <si>
    <r>
      <rPr>
        <sz val="11"/>
        <rFont val="Times New Roman"/>
        <charset val="134"/>
      </rPr>
      <t xml:space="preserve">    </t>
    </r>
    <r>
      <rPr>
        <sz val="11"/>
        <rFont val="宋体"/>
        <charset val="134"/>
      </rPr>
      <t>参政议政</t>
    </r>
  </si>
  <si>
    <r>
      <rPr>
        <sz val="11"/>
        <rFont val="Times New Roman"/>
        <charset val="134"/>
      </rPr>
      <t xml:space="preserve">    </t>
    </r>
    <r>
      <rPr>
        <sz val="11"/>
        <rFont val="宋体"/>
        <charset val="134"/>
      </rPr>
      <t>其他政协事务支出</t>
    </r>
  </si>
  <si>
    <r>
      <rPr>
        <b/>
        <sz val="11"/>
        <rFont val="Times New Roman"/>
        <charset val="134"/>
      </rPr>
      <t xml:space="preserve">  </t>
    </r>
    <r>
      <rPr>
        <b/>
        <sz val="11"/>
        <rFont val="宋体"/>
        <charset val="134"/>
      </rPr>
      <t>政府办公厅</t>
    </r>
    <r>
      <rPr>
        <b/>
        <sz val="11"/>
        <rFont val="Times New Roman"/>
        <charset val="134"/>
      </rPr>
      <t>(</t>
    </r>
    <r>
      <rPr>
        <b/>
        <sz val="11"/>
        <rFont val="宋体"/>
        <charset val="134"/>
      </rPr>
      <t>室</t>
    </r>
    <r>
      <rPr>
        <b/>
        <sz val="11"/>
        <rFont val="Times New Roman"/>
        <charset val="134"/>
      </rPr>
      <t>)</t>
    </r>
    <r>
      <rPr>
        <b/>
        <sz val="11"/>
        <rFont val="宋体"/>
        <charset val="134"/>
      </rPr>
      <t>及相关机构事务</t>
    </r>
  </si>
  <si>
    <r>
      <rPr>
        <sz val="11"/>
        <rFont val="Times New Roman"/>
        <charset val="134"/>
      </rPr>
      <t xml:space="preserve">    </t>
    </r>
    <r>
      <rPr>
        <sz val="11"/>
        <rFont val="宋体"/>
        <charset val="134"/>
      </rPr>
      <t>机关服务</t>
    </r>
  </si>
  <si>
    <r>
      <rPr>
        <sz val="11"/>
        <rFont val="Times New Roman"/>
        <charset val="134"/>
      </rPr>
      <t xml:space="preserve">    </t>
    </r>
    <r>
      <rPr>
        <sz val="11"/>
        <rFont val="宋体"/>
        <charset val="134"/>
      </rPr>
      <t>专项服务</t>
    </r>
  </si>
  <si>
    <r>
      <rPr>
        <sz val="11"/>
        <rFont val="Times New Roman"/>
        <charset val="134"/>
      </rPr>
      <t xml:space="preserve">    </t>
    </r>
    <r>
      <rPr>
        <sz val="11"/>
        <rFont val="宋体"/>
        <charset val="134"/>
      </rPr>
      <t>专项业务及机关事务管理</t>
    </r>
  </si>
  <si>
    <r>
      <rPr>
        <sz val="11"/>
        <rFont val="Times New Roman"/>
        <charset val="134"/>
      </rPr>
      <t xml:space="preserve">    </t>
    </r>
    <r>
      <rPr>
        <sz val="11"/>
        <rFont val="宋体"/>
        <charset val="134"/>
      </rPr>
      <t>政务公开审批</t>
    </r>
  </si>
  <si>
    <t xml:space="preserve">    参事事务</t>
  </si>
  <si>
    <r>
      <rPr>
        <sz val="11"/>
        <rFont val="Times New Roman"/>
        <charset val="134"/>
      </rPr>
      <t xml:space="preserve">    </t>
    </r>
    <r>
      <rPr>
        <sz val="11"/>
        <rFont val="宋体"/>
        <charset val="134"/>
      </rPr>
      <t>其他政府办公厅</t>
    </r>
    <r>
      <rPr>
        <sz val="11"/>
        <rFont val="Times New Roman"/>
        <charset val="134"/>
      </rPr>
      <t>(</t>
    </r>
    <r>
      <rPr>
        <sz val="11"/>
        <rFont val="宋体"/>
        <charset val="134"/>
      </rPr>
      <t>室</t>
    </r>
    <r>
      <rPr>
        <sz val="11"/>
        <rFont val="Times New Roman"/>
        <charset val="134"/>
      </rPr>
      <t>)</t>
    </r>
    <r>
      <rPr>
        <sz val="11"/>
        <rFont val="宋体"/>
        <charset val="134"/>
      </rPr>
      <t>及相关机构事务支出</t>
    </r>
  </si>
  <si>
    <r>
      <rPr>
        <b/>
        <sz val="11"/>
        <rFont val="Times New Roman"/>
        <charset val="134"/>
      </rPr>
      <t xml:space="preserve">  </t>
    </r>
    <r>
      <rPr>
        <b/>
        <sz val="11"/>
        <rFont val="宋体"/>
        <charset val="134"/>
      </rPr>
      <t>发展与改革事务</t>
    </r>
  </si>
  <si>
    <r>
      <rPr>
        <sz val="11"/>
        <rFont val="Times New Roman"/>
        <charset val="134"/>
      </rPr>
      <t xml:space="preserve">    </t>
    </r>
    <r>
      <rPr>
        <sz val="11"/>
        <rFont val="宋体"/>
        <charset val="134"/>
      </rPr>
      <t>战略规划与实施</t>
    </r>
  </si>
  <si>
    <t xml:space="preserve">    日常经济运行调节</t>
  </si>
  <si>
    <t xml:space="preserve">    社会事业发展规划</t>
  </si>
  <si>
    <t xml:space="preserve">    经济体制改革研究</t>
  </si>
  <si>
    <r>
      <rPr>
        <sz val="11"/>
        <rFont val="Times New Roman"/>
        <charset val="134"/>
      </rPr>
      <t xml:space="preserve">    </t>
    </r>
    <r>
      <rPr>
        <sz val="11"/>
        <rFont val="宋体"/>
        <charset val="134"/>
      </rPr>
      <t>物价管理</t>
    </r>
  </si>
  <si>
    <r>
      <rPr>
        <sz val="11"/>
        <rFont val="Times New Roman"/>
        <charset val="134"/>
      </rPr>
      <t xml:space="preserve">    </t>
    </r>
    <r>
      <rPr>
        <sz val="11"/>
        <rFont val="宋体"/>
        <charset val="134"/>
      </rPr>
      <t>其他发展与改革事务支出</t>
    </r>
  </si>
  <si>
    <r>
      <rPr>
        <b/>
        <sz val="11"/>
        <rFont val="Times New Roman"/>
        <charset val="134"/>
      </rPr>
      <t xml:space="preserve">  </t>
    </r>
    <r>
      <rPr>
        <b/>
        <sz val="11"/>
        <rFont val="宋体"/>
        <charset val="134"/>
      </rPr>
      <t>统计信息事务</t>
    </r>
  </si>
  <si>
    <t xml:space="preserve">    信息事务</t>
  </si>
  <si>
    <r>
      <rPr>
        <sz val="11"/>
        <rFont val="Times New Roman"/>
        <charset val="134"/>
      </rPr>
      <t xml:space="preserve">    </t>
    </r>
    <r>
      <rPr>
        <sz val="11"/>
        <rFont val="宋体"/>
        <charset val="134"/>
      </rPr>
      <t>专项统计业务</t>
    </r>
  </si>
  <si>
    <t xml:space="preserve">    统计管理</t>
  </si>
  <si>
    <r>
      <rPr>
        <sz val="11"/>
        <rFont val="Times New Roman"/>
        <charset val="134"/>
      </rPr>
      <t xml:space="preserve">    </t>
    </r>
    <r>
      <rPr>
        <sz val="11"/>
        <rFont val="宋体"/>
        <charset val="134"/>
      </rPr>
      <t>专项普查活动</t>
    </r>
  </si>
  <si>
    <r>
      <rPr>
        <sz val="11"/>
        <rFont val="Times New Roman"/>
        <charset val="134"/>
      </rPr>
      <t xml:space="preserve">    </t>
    </r>
    <r>
      <rPr>
        <sz val="11"/>
        <rFont val="宋体"/>
        <charset val="134"/>
      </rPr>
      <t>统计抽样调查</t>
    </r>
  </si>
  <si>
    <r>
      <rPr>
        <sz val="11"/>
        <rFont val="Times New Roman"/>
        <charset val="134"/>
      </rPr>
      <t xml:space="preserve">    </t>
    </r>
    <r>
      <rPr>
        <sz val="11"/>
        <rFont val="宋体"/>
        <charset val="134"/>
      </rPr>
      <t>其他统计信息事务支出</t>
    </r>
  </si>
  <si>
    <r>
      <rPr>
        <b/>
        <sz val="11"/>
        <rFont val="Times New Roman"/>
        <charset val="134"/>
      </rPr>
      <t xml:space="preserve">  </t>
    </r>
    <r>
      <rPr>
        <b/>
        <sz val="11"/>
        <rFont val="宋体"/>
        <charset val="134"/>
      </rPr>
      <t>财政事务</t>
    </r>
  </si>
  <si>
    <t xml:space="preserve">    预算改革业务</t>
  </si>
  <si>
    <t xml:space="preserve">    财政国库业务</t>
  </si>
  <si>
    <t xml:space="preserve">    财政监察</t>
  </si>
  <si>
    <t xml:space="preserve">    信息化建设</t>
  </si>
  <si>
    <t xml:space="preserve">    财政委托业务支出</t>
  </si>
  <si>
    <r>
      <rPr>
        <sz val="11"/>
        <rFont val="Times New Roman"/>
        <charset val="134"/>
      </rPr>
      <t xml:space="preserve">    </t>
    </r>
    <r>
      <rPr>
        <sz val="11"/>
        <rFont val="宋体"/>
        <charset val="134"/>
      </rPr>
      <t>其他财政事务支出</t>
    </r>
  </si>
  <si>
    <r>
      <rPr>
        <b/>
        <sz val="11"/>
        <rFont val="Times New Roman"/>
        <charset val="134"/>
      </rPr>
      <t xml:space="preserve">  </t>
    </r>
    <r>
      <rPr>
        <b/>
        <sz val="11"/>
        <rFont val="宋体"/>
        <charset val="134"/>
      </rPr>
      <t>税收事务</t>
    </r>
  </si>
  <si>
    <t xml:space="preserve">    行政运行</t>
  </si>
  <si>
    <r>
      <rPr>
        <sz val="11"/>
        <rFont val="Times New Roman"/>
        <charset val="134"/>
      </rPr>
      <t xml:space="preserve">    </t>
    </r>
    <r>
      <rPr>
        <sz val="11"/>
        <rFont val="宋体"/>
        <charset val="134"/>
      </rPr>
      <t>税收业务</t>
    </r>
  </si>
  <si>
    <t xml:space="preserve">    其他税收事务支出</t>
  </si>
  <si>
    <r>
      <rPr>
        <b/>
        <sz val="11"/>
        <rFont val="Times New Roman"/>
        <charset val="134"/>
      </rPr>
      <t xml:space="preserve">  </t>
    </r>
    <r>
      <rPr>
        <b/>
        <sz val="11"/>
        <rFont val="宋体"/>
        <charset val="134"/>
      </rPr>
      <t>审计事务</t>
    </r>
  </si>
  <si>
    <r>
      <rPr>
        <sz val="11"/>
        <rFont val="Times New Roman"/>
        <charset val="134"/>
      </rPr>
      <t xml:space="preserve">    </t>
    </r>
    <r>
      <rPr>
        <sz val="11"/>
        <rFont val="宋体"/>
        <charset val="134"/>
      </rPr>
      <t>审计业务</t>
    </r>
  </si>
  <si>
    <t xml:space="preserve">    审计管理</t>
  </si>
  <si>
    <r>
      <rPr>
        <sz val="11"/>
        <rFont val="Times New Roman"/>
        <charset val="134"/>
      </rPr>
      <t xml:space="preserve">    </t>
    </r>
    <r>
      <rPr>
        <sz val="11"/>
        <rFont val="宋体"/>
        <charset val="134"/>
      </rPr>
      <t>其他审计事务支出</t>
    </r>
  </si>
  <si>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</si>
  <si>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</si>
  <si>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</si>
  <si>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</si>
  <si>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</si>
  <si>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</si>
  <si>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</si>
  <si>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</si>
  <si>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r>
      <rPr>
        <b/>
        <sz val="11"/>
        <rFont val="Times New Roman"/>
        <charset val="134"/>
      </rPr>
      <t xml:space="preserve">  </t>
    </r>
    <r>
      <rPr>
        <b/>
        <sz val="11"/>
        <rFont val="宋体"/>
        <charset val="134"/>
      </rPr>
      <t>纪检监察事务</t>
    </r>
  </si>
  <si>
    <r>
      <rPr>
        <sz val="11"/>
        <rFont val="Times New Roman"/>
        <charset val="134"/>
      </rPr>
      <t xml:space="preserve">    </t>
    </r>
    <r>
      <rPr>
        <sz val="11"/>
        <rFont val="宋体"/>
        <charset val="134"/>
      </rPr>
      <t>大案要案查处</t>
    </r>
  </si>
  <si>
    <t xml:space="preserve">    派驻派出机构</t>
  </si>
  <si>
    <r>
      <rPr>
        <sz val="11"/>
        <rFont val="Times New Roman"/>
        <charset val="134"/>
      </rPr>
      <t xml:space="preserve">    </t>
    </r>
    <r>
      <rPr>
        <sz val="11"/>
        <rFont val="宋体"/>
        <charset val="134"/>
      </rPr>
      <t>巡视工作</t>
    </r>
  </si>
  <si>
    <r>
      <rPr>
        <sz val="11"/>
        <rFont val="Times New Roman"/>
        <charset val="134"/>
      </rPr>
      <t xml:space="preserve">    </t>
    </r>
    <r>
      <rPr>
        <sz val="11"/>
        <rFont val="宋体"/>
        <charset val="134"/>
      </rPr>
      <t>其他纪检监察事务支出</t>
    </r>
  </si>
  <si>
    <r>
      <rPr>
        <b/>
        <sz val="11"/>
        <rFont val="Times New Roman"/>
        <charset val="134"/>
      </rPr>
      <t xml:space="preserve">  </t>
    </r>
    <r>
      <rPr>
        <b/>
        <sz val="11"/>
        <rFont val="宋体"/>
        <charset val="134"/>
      </rPr>
      <t>商贸事务</t>
    </r>
  </si>
  <si>
    <t xml:space="preserve">    对外贸易管理</t>
  </si>
  <si>
    <t xml:space="preserve">    国际经济合作</t>
  </si>
  <si>
    <t xml:space="preserve">    外资管理</t>
  </si>
  <si>
    <t xml:space="preserve">    国内贸易管理</t>
  </si>
  <si>
    <r>
      <rPr>
        <sz val="11"/>
        <rFont val="Times New Roman"/>
        <charset val="134"/>
      </rPr>
      <t xml:space="preserve">    </t>
    </r>
    <r>
      <rPr>
        <sz val="11"/>
        <rFont val="宋体"/>
        <charset val="134"/>
      </rPr>
      <t>招商引资</t>
    </r>
  </si>
  <si>
    <r>
      <rPr>
        <sz val="11"/>
        <rFont val="Times New Roman"/>
        <charset val="134"/>
      </rPr>
      <t xml:space="preserve">    </t>
    </r>
    <r>
      <rPr>
        <sz val="11"/>
        <rFont val="宋体"/>
        <charset val="134"/>
      </rPr>
      <t>其他商贸事务支出</t>
    </r>
  </si>
  <si>
    <r>
      <rPr>
        <b/>
        <sz val="11"/>
        <rFont val="Times New Roman"/>
        <charset val="134"/>
      </rPr>
      <t xml:space="preserve">  </t>
    </r>
    <r>
      <rPr>
        <b/>
        <sz val="11"/>
        <rFont val="宋体"/>
        <charset val="134"/>
      </rPr>
      <t>知识产权事务</t>
    </r>
  </si>
  <si>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</si>
  <si>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</si>
  <si>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</si>
  <si>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</si>
  <si>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</si>
  <si>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</si>
  <si>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r>
      <rPr>
        <sz val="11"/>
        <rFont val="Times New Roman"/>
        <charset val="134"/>
      </rPr>
      <t xml:space="preserve">    </t>
    </r>
    <r>
      <rPr>
        <sz val="11"/>
        <rFont val="宋体"/>
        <charset val="134"/>
      </rPr>
      <t>其他知识产权事务支出</t>
    </r>
  </si>
  <si>
    <r>
      <rPr>
        <b/>
        <sz val="11"/>
        <rFont val="Times New Roman"/>
        <charset val="134"/>
      </rPr>
      <t xml:space="preserve">  </t>
    </r>
    <r>
      <rPr>
        <b/>
        <sz val="11"/>
        <rFont val="宋体"/>
        <charset val="134"/>
      </rPr>
      <t>民族事务</t>
    </r>
  </si>
  <si>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</si>
  <si>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</si>
  <si>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</si>
  <si>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</si>
  <si>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</si>
  <si>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</si>
  <si>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</si>
  <si>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</si>
  <si>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</si>
  <si>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r>
      <rPr>
        <b/>
        <sz val="11"/>
        <rFont val="Times New Roman"/>
        <charset val="134"/>
      </rPr>
      <t xml:space="preserve">  </t>
    </r>
    <r>
      <rPr>
        <b/>
        <sz val="11"/>
        <rFont val="宋体"/>
        <charset val="134"/>
      </rPr>
      <t>民主党派及工商联事务</t>
    </r>
  </si>
  <si>
    <t xml:space="preserve">    参政议政</t>
  </si>
  <si>
    <r>
      <rPr>
        <sz val="11"/>
        <rFont val="Times New Roman"/>
        <charset val="134"/>
      </rPr>
      <t xml:space="preserve">    </t>
    </r>
    <r>
      <rPr>
        <sz val="11"/>
        <rFont val="宋体"/>
        <charset val="134"/>
      </rPr>
      <t>其他民主党派及工商联事务支出</t>
    </r>
  </si>
  <si>
    <r>
      <rPr>
        <b/>
        <sz val="11"/>
        <rFont val="Times New Roman"/>
        <charset val="134"/>
      </rPr>
      <t xml:space="preserve">  </t>
    </r>
    <r>
      <rPr>
        <b/>
        <sz val="11"/>
        <rFont val="宋体"/>
        <charset val="134"/>
      </rPr>
      <t>群众团体事务</t>
    </r>
  </si>
  <si>
    <r>
      <rPr>
        <sz val="11"/>
        <rFont val="Times New Roman"/>
        <charset val="134"/>
      </rPr>
      <t xml:space="preserve">    </t>
    </r>
    <r>
      <rPr>
        <sz val="11"/>
        <rFont val="宋体"/>
        <charset val="134"/>
      </rPr>
      <t>工会事务</t>
    </r>
  </si>
  <si>
    <r>
      <rPr>
        <sz val="11"/>
        <rFont val="Times New Roman"/>
        <charset val="134"/>
      </rPr>
      <t xml:space="preserve">    </t>
    </r>
    <r>
      <rPr>
        <sz val="11"/>
        <rFont val="宋体"/>
        <charset val="134"/>
      </rPr>
      <t>其他群众团体事务支出</t>
    </r>
  </si>
  <si>
    <r>
      <rPr>
        <b/>
        <sz val="11"/>
        <rFont val="Times New Roman"/>
        <charset val="134"/>
      </rPr>
      <t xml:space="preserve">  </t>
    </r>
    <r>
      <rPr>
        <b/>
        <sz val="11"/>
        <rFont val="宋体"/>
        <charset val="134"/>
      </rPr>
      <t>党委办公厅</t>
    </r>
    <r>
      <rPr>
        <b/>
        <sz val="11"/>
        <rFont val="Times New Roman"/>
        <charset val="134"/>
      </rPr>
      <t>(</t>
    </r>
    <r>
      <rPr>
        <b/>
        <sz val="11"/>
        <rFont val="宋体"/>
        <charset val="134"/>
      </rPr>
      <t>室</t>
    </r>
    <r>
      <rPr>
        <b/>
        <sz val="11"/>
        <rFont val="Times New Roman"/>
        <charset val="134"/>
      </rPr>
      <t>)</t>
    </r>
    <r>
      <rPr>
        <b/>
        <sz val="11"/>
        <rFont val="宋体"/>
        <charset val="134"/>
      </rPr>
      <t>及相关机构事务</t>
    </r>
  </si>
  <si>
    <t xml:space="preserve">    专项业务</t>
  </si>
  <si>
    <r>
      <rPr>
        <sz val="11"/>
        <rFont val="Times New Roman"/>
        <charset val="134"/>
      </rPr>
      <t xml:space="preserve">    </t>
    </r>
    <r>
      <rPr>
        <sz val="11"/>
        <rFont val="宋体"/>
        <charset val="134"/>
      </rPr>
      <t>其他党委办公厅</t>
    </r>
    <r>
      <rPr>
        <sz val="11"/>
        <rFont val="Times New Roman"/>
        <charset val="134"/>
      </rPr>
      <t>(</t>
    </r>
    <r>
      <rPr>
        <sz val="11"/>
        <rFont val="宋体"/>
        <charset val="134"/>
      </rPr>
      <t>室</t>
    </r>
    <r>
      <rPr>
        <sz val="11"/>
        <rFont val="Times New Roman"/>
        <charset val="134"/>
      </rPr>
      <t>)</t>
    </r>
    <r>
      <rPr>
        <sz val="11"/>
        <rFont val="宋体"/>
        <charset val="134"/>
      </rPr>
      <t>及相关机构事务支出</t>
    </r>
  </si>
  <si>
    <r>
      <rPr>
        <b/>
        <sz val="11"/>
        <rFont val="Times New Roman"/>
        <charset val="134"/>
      </rPr>
      <t xml:space="preserve">  </t>
    </r>
    <r>
      <rPr>
        <b/>
        <sz val="11"/>
        <rFont val="宋体"/>
        <charset val="134"/>
      </rPr>
      <t>组织事务</t>
    </r>
  </si>
  <si>
    <t xml:space="preserve">    公务员事务</t>
  </si>
  <si>
    <r>
      <rPr>
        <sz val="11"/>
        <rFont val="Times New Roman"/>
        <charset val="134"/>
      </rPr>
      <t xml:space="preserve">    </t>
    </r>
    <r>
      <rPr>
        <sz val="11"/>
        <rFont val="宋体"/>
        <charset val="134"/>
      </rPr>
      <t>其他组织事务支出</t>
    </r>
  </si>
  <si>
    <r>
      <rPr>
        <b/>
        <sz val="11"/>
        <rFont val="Times New Roman"/>
        <charset val="134"/>
      </rPr>
      <t xml:space="preserve">  </t>
    </r>
    <r>
      <rPr>
        <b/>
        <sz val="11"/>
        <rFont val="宋体"/>
        <charset val="134"/>
      </rPr>
      <t>宣传事务</t>
    </r>
  </si>
  <si>
    <t xml:space="preserve">    宣传管理</t>
  </si>
  <si>
    <r>
      <rPr>
        <sz val="11"/>
        <rFont val="Times New Roman"/>
        <charset val="134"/>
      </rPr>
      <t xml:space="preserve">    </t>
    </r>
    <r>
      <rPr>
        <sz val="11"/>
        <rFont val="宋体"/>
        <charset val="134"/>
      </rPr>
      <t>其他宣传事务支出</t>
    </r>
  </si>
  <si>
    <r>
      <rPr>
        <b/>
        <sz val="11"/>
        <rFont val="Times New Roman"/>
        <charset val="134"/>
      </rPr>
      <t xml:space="preserve">  </t>
    </r>
    <r>
      <rPr>
        <b/>
        <sz val="11"/>
        <rFont val="宋体"/>
        <charset val="134"/>
      </rPr>
      <t>统战事务</t>
    </r>
  </si>
  <si>
    <r>
      <rPr>
        <sz val="11"/>
        <rFont val="Times New Roman"/>
        <charset val="134"/>
      </rPr>
      <t xml:space="preserve">    </t>
    </r>
    <r>
      <rPr>
        <sz val="11"/>
        <rFont val="宋体"/>
        <charset val="134"/>
      </rPr>
      <t>宗教事务</t>
    </r>
  </si>
  <si>
    <t xml:space="preserve">    华侨事务</t>
  </si>
  <si>
    <r>
      <rPr>
        <sz val="11"/>
        <rFont val="Times New Roman"/>
        <charset val="134"/>
      </rPr>
      <t xml:space="preserve">    </t>
    </r>
    <r>
      <rPr>
        <sz val="11"/>
        <rFont val="宋体"/>
        <charset val="134"/>
      </rPr>
      <t>其他统战事务支出</t>
    </r>
  </si>
  <si>
    <t xml:space="preserve">  对外联络事务</t>
  </si>
  <si>
    <t xml:space="preserve">    其他对外联络事务支出</t>
  </si>
  <si>
    <r>
      <rPr>
        <b/>
        <sz val="11"/>
        <rFont val="Times New Roman"/>
        <charset val="134"/>
      </rPr>
      <t xml:space="preserve">  </t>
    </r>
    <r>
      <rPr>
        <b/>
        <sz val="11"/>
        <rFont val="宋体"/>
        <charset val="134"/>
      </rPr>
      <t>其他共产党事务支出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</si>
  <si>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其他共产党事务支出</t>
    </r>
    <r>
      <rPr>
        <sz val="11"/>
        <rFont val="Times New Roman"/>
        <charset val="134"/>
      </rPr>
      <t>(</t>
    </r>
    <r>
      <rPr>
        <sz val="11"/>
        <rFont val="宋体"/>
        <charset val="134"/>
      </rPr>
      <t>项</t>
    </r>
    <r>
      <rPr>
        <sz val="11"/>
        <rFont val="Times New Roman"/>
        <charset val="134"/>
      </rPr>
      <t>)</t>
    </r>
  </si>
  <si>
    <t xml:space="preserve">  网信事务</t>
  </si>
  <si>
    <t xml:space="preserve">    信息安全事务</t>
  </si>
  <si>
    <t xml:space="preserve">    其他网信事务支出</t>
  </si>
  <si>
    <r>
      <rPr>
        <b/>
        <sz val="11"/>
        <rFont val="Times New Roman"/>
        <charset val="134"/>
      </rPr>
      <t xml:space="preserve">  </t>
    </r>
    <r>
      <rPr>
        <b/>
        <sz val="11"/>
        <rFont val="宋体"/>
        <charset val="134"/>
      </rPr>
      <t>市场监督管理事务</t>
    </r>
  </si>
  <si>
    <r>
      <rPr>
        <sz val="11"/>
        <rFont val="Times New Roman"/>
        <charset val="134"/>
      </rPr>
      <t xml:space="preserve">    </t>
    </r>
    <r>
      <rPr>
        <sz val="11"/>
        <rFont val="宋体"/>
        <charset val="134"/>
      </rPr>
      <t>经营主体管理</t>
    </r>
  </si>
  <si>
    <r>
      <rPr>
        <sz val="11"/>
        <rFont val="Times New Roman"/>
        <charset val="134"/>
      </rPr>
      <t xml:space="preserve">    </t>
    </r>
    <r>
      <rPr>
        <sz val="11"/>
        <rFont val="宋体"/>
        <charset val="134"/>
      </rPr>
      <t>市场秩序执法</t>
    </r>
  </si>
  <si>
    <r>
      <rPr>
        <sz val="11"/>
        <rFont val="Times New Roman"/>
        <charset val="134"/>
      </rPr>
      <t xml:space="preserve">    </t>
    </r>
    <r>
      <rPr>
        <sz val="11"/>
        <rFont val="宋体"/>
        <charset val="134"/>
      </rPr>
      <t>质量基础</t>
    </r>
  </si>
  <si>
    <r>
      <rPr>
        <sz val="11"/>
        <rFont val="Times New Roman"/>
        <charset val="134"/>
      </rPr>
      <t xml:space="preserve">    </t>
    </r>
    <r>
      <rPr>
        <sz val="11"/>
        <rFont val="宋体"/>
        <charset val="134"/>
      </rPr>
      <t>药品事务</t>
    </r>
  </si>
  <si>
    <t xml:space="preserve">    医疗器械事务</t>
  </si>
  <si>
    <t xml:space="preserve">    化妆品事务</t>
  </si>
  <si>
    <r>
      <rPr>
        <sz val="11"/>
        <rFont val="Times New Roman"/>
        <charset val="134"/>
      </rPr>
      <t xml:space="preserve">    </t>
    </r>
    <r>
      <rPr>
        <sz val="11"/>
        <rFont val="宋体"/>
        <charset val="134"/>
      </rPr>
      <t>质量安全监管</t>
    </r>
  </si>
  <si>
    <r>
      <rPr>
        <sz val="11"/>
        <rFont val="Times New Roman"/>
        <charset val="134"/>
      </rPr>
      <t xml:space="preserve">    </t>
    </r>
    <r>
      <rPr>
        <sz val="11"/>
        <rFont val="宋体"/>
        <charset val="134"/>
      </rPr>
      <t>食品安全监管</t>
    </r>
  </si>
  <si>
    <r>
      <rPr>
        <sz val="11"/>
        <rFont val="Times New Roman"/>
        <charset val="134"/>
      </rPr>
      <t xml:space="preserve">    </t>
    </r>
    <r>
      <rPr>
        <sz val="11"/>
        <rFont val="宋体"/>
        <charset val="134"/>
      </rPr>
      <t>其他市场监督管理事务</t>
    </r>
  </si>
  <si>
    <r>
      <rPr>
        <b/>
        <sz val="11"/>
        <rFont val="Times New Roman"/>
        <charset val="134"/>
      </rPr>
      <t xml:space="preserve">  </t>
    </r>
    <r>
      <rPr>
        <b/>
        <sz val="11"/>
        <rFont val="宋体"/>
        <charset val="134"/>
      </rPr>
      <t>社会工作事务</t>
    </r>
  </si>
  <si>
    <r>
      <rPr>
        <sz val="11"/>
        <rFont val="Times New Roman"/>
        <charset val="134"/>
      </rPr>
      <t xml:space="preserve">    </t>
    </r>
    <r>
      <rPr>
        <sz val="11"/>
        <rFont val="宋体"/>
        <charset val="134"/>
      </rPr>
      <t>其他社会工作事务支出</t>
    </r>
  </si>
  <si>
    <r>
      <rPr>
        <b/>
        <sz val="11"/>
        <rFont val="Times New Roman"/>
        <charset val="134"/>
      </rPr>
      <t xml:space="preserve">  </t>
    </r>
    <r>
      <rPr>
        <b/>
        <sz val="11"/>
        <rFont val="宋体"/>
        <charset val="134"/>
      </rPr>
      <t>信访事务</t>
    </r>
  </si>
  <si>
    <r>
      <rPr>
        <sz val="11"/>
        <rFont val="Times New Roman"/>
        <charset val="134"/>
      </rPr>
      <t xml:space="preserve">    </t>
    </r>
    <r>
      <rPr>
        <sz val="11"/>
        <rFont val="宋体"/>
        <charset val="134"/>
      </rPr>
      <t>信访业务</t>
    </r>
  </si>
  <si>
    <r>
      <rPr>
        <sz val="11"/>
        <rFont val="Times New Roman"/>
        <charset val="134"/>
      </rPr>
      <t xml:space="preserve">    </t>
    </r>
    <r>
      <rPr>
        <sz val="11"/>
        <rFont val="宋体"/>
        <charset val="134"/>
      </rPr>
      <t>其他信访事务支出</t>
    </r>
  </si>
  <si>
    <r>
      <rPr>
        <b/>
        <sz val="11"/>
        <color rgb="FF000000"/>
        <rFont val="Times New Roman"/>
        <charset val="134"/>
      </rPr>
      <t xml:space="preserve">  </t>
    </r>
    <r>
      <rPr>
        <b/>
        <sz val="11"/>
        <color rgb="FF000000"/>
        <rFont val="宋体"/>
        <charset val="134"/>
      </rPr>
      <t>数据事务</t>
    </r>
  </si>
  <si>
    <r>
      <rPr>
        <sz val="11"/>
        <color rgb="FF000000"/>
        <rFont val="Times New Roman"/>
        <charset val="134"/>
      </rPr>
      <t xml:space="preserve">    </t>
    </r>
    <r>
      <rPr>
        <sz val="11"/>
        <color rgb="FF000000"/>
        <rFont val="宋体"/>
        <charset val="134"/>
      </rPr>
      <t>行政运行</t>
    </r>
  </si>
  <si>
    <r>
      <rPr>
        <sz val="11"/>
        <color rgb="FF000000"/>
        <rFont val="Times New Roman"/>
        <charset val="134"/>
      </rPr>
      <t xml:space="preserve">    </t>
    </r>
    <r>
      <rPr>
        <sz val="11"/>
        <color rgb="FF000000"/>
        <rFont val="宋体"/>
        <charset val="134"/>
      </rPr>
      <t>一般行政管理事务</t>
    </r>
  </si>
  <si>
    <r>
      <rPr>
        <sz val="11"/>
        <color rgb="FF000000"/>
        <rFont val="Times New Roman"/>
        <charset val="134"/>
      </rPr>
      <t xml:space="preserve">    </t>
    </r>
    <r>
      <rPr>
        <sz val="11"/>
        <color rgb="FF000000"/>
        <rFont val="宋体"/>
        <charset val="134"/>
      </rPr>
      <t>机关服务</t>
    </r>
  </si>
  <si>
    <r>
      <rPr>
        <sz val="11"/>
        <color rgb="FF000000"/>
        <rFont val="Times New Roman"/>
        <charset val="134"/>
      </rPr>
      <t xml:space="preserve">    </t>
    </r>
    <r>
      <rPr>
        <sz val="11"/>
        <color rgb="FF000000"/>
        <rFont val="宋体"/>
        <charset val="134"/>
      </rPr>
      <t>其他数据事务支出</t>
    </r>
  </si>
  <si>
    <r>
      <rPr>
        <b/>
        <sz val="11"/>
        <rFont val="Times New Roman"/>
        <charset val="134"/>
      </rPr>
      <t xml:space="preserve">  </t>
    </r>
    <r>
      <rPr>
        <b/>
        <sz val="11"/>
        <rFont val="宋体"/>
        <charset val="134"/>
      </rPr>
      <t>其他一般公共服务支出</t>
    </r>
    <r>
      <rPr>
        <b/>
        <sz val="11"/>
        <rFont val="Times New Roman"/>
        <charset val="134"/>
      </rPr>
      <t>(</t>
    </r>
    <r>
      <rPr>
        <b/>
        <sz val="11"/>
        <rFont val="宋体"/>
        <charset val="134"/>
      </rPr>
      <t>款</t>
    </r>
    <r>
      <rPr>
        <b/>
        <sz val="11"/>
        <rFont val="Times New Roman"/>
        <charset val="134"/>
      </rPr>
      <t>)</t>
    </r>
  </si>
  <si>
    <t xml:space="preserve">    国家赔偿费用支出</t>
  </si>
  <si>
    <r>
      <rPr>
        <sz val="11"/>
        <rFont val="Times New Roman"/>
        <charset val="134"/>
      </rPr>
      <t xml:space="preserve">    </t>
    </r>
    <r>
      <rPr>
        <sz val="11"/>
        <rFont val="宋体"/>
        <charset val="134"/>
      </rPr>
      <t>其他一般公共服务支出</t>
    </r>
    <r>
      <rPr>
        <sz val="11"/>
        <rFont val="Times New Roman"/>
        <charset val="134"/>
      </rPr>
      <t>(</t>
    </r>
    <r>
      <rPr>
        <sz val="11"/>
        <rFont val="宋体"/>
        <charset val="134"/>
      </rPr>
      <t>项</t>
    </r>
    <r>
      <rPr>
        <sz val="11"/>
        <rFont val="Times New Roman"/>
        <charset val="134"/>
      </rPr>
      <t>)</t>
    </r>
  </si>
  <si>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</si>
  <si>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</si>
  <si>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</si>
  <si>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</si>
  <si>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</si>
  <si>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</si>
  <si>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</si>
  <si>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</si>
  <si>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</si>
  <si>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</si>
  <si>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</si>
  <si>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</si>
  <si>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</si>
  <si>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</si>
  <si>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</si>
  <si>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</si>
  <si>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</si>
  <si>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</si>
  <si>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</si>
  <si>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</si>
  <si>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</si>
  <si>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</si>
  <si>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</si>
  <si>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</si>
  <si>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</si>
  <si>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</si>
  <si>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</si>
  <si>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</si>
  <si>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</si>
  <si>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</si>
  <si>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</si>
  <si>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</si>
  <si>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</si>
  <si>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</si>
  <si>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</si>
  <si>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</si>
  <si>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</si>
  <si>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</si>
  <si>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</si>
  <si>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</si>
  <si>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r>
      <rPr>
        <b/>
        <sz val="11"/>
        <rFont val="Times New Roman"/>
        <charset val="134"/>
      </rPr>
      <t xml:space="preserve">  </t>
    </r>
    <r>
      <rPr>
        <b/>
        <sz val="11"/>
        <rFont val="宋体"/>
        <charset val="134"/>
      </rPr>
      <t>国防动员</t>
    </r>
  </si>
  <si>
    <r>
      <rPr>
        <sz val="11"/>
        <rFont val="Times New Roman"/>
        <charset val="134"/>
      </rPr>
      <t xml:space="preserve">    </t>
    </r>
    <r>
      <rPr>
        <sz val="11"/>
        <rFont val="宋体"/>
        <charset val="134"/>
      </rPr>
      <t>兵役征集</t>
    </r>
  </si>
  <si>
    <t xml:space="preserve">    经济动员</t>
  </si>
  <si>
    <r>
      <rPr>
        <sz val="11"/>
        <rFont val="Times New Roman"/>
        <charset val="134"/>
      </rPr>
      <t xml:space="preserve">    </t>
    </r>
    <r>
      <rPr>
        <sz val="11"/>
        <rFont val="宋体"/>
        <charset val="134"/>
      </rPr>
      <t>人民防空</t>
    </r>
  </si>
  <si>
    <t xml:space="preserve">    交通战备</t>
  </si>
  <si>
    <r>
      <rPr>
        <sz val="11"/>
        <rFont val="Times New Roman"/>
        <charset val="134"/>
      </rPr>
      <t xml:space="preserve">    </t>
    </r>
    <r>
      <rPr>
        <sz val="11"/>
        <rFont val="宋体"/>
        <charset val="134"/>
      </rPr>
      <t>民兵</t>
    </r>
  </si>
  <si>
    <t xml:space="preserve">    边海防</t>
  </si>
  <si>
    <r>
      <rPr>
        <sz val="11"/>
        <rFont val="Times New Roman"/>
        <charset val="134"/>
      </rPr>
      <t xml:space="preserve">    </t>
    </r>
    <r>
      <rPr>
        <sz val="11"/>
        <rFont val="宋体"/>
        <charset val="134"/>
      </rPr>
      <t>其他国防动员支出</t>
    </r>
  </si>
  <si>
    <r>
      <rPr>
        <b/>
        <sz val="11"/>
        <rFont val="Times New Roman"/>
        <charset val="134"/>
      </rPr>
      <t xml:space="preserve">  </t>
    </r>
    <r>
      <rPr>
        <b/>
        <sz val="11"/>
        <rFont val="宋体"/>
        <charset val="134"/>
      </rPr>
      <t>其他国防支出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</si>
  <si>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其他国防支出</t>
    </r>
    <r>
      <rPr>
        <sz val="11"/>
        <rFont val="Times New Roman"/>
        <charset val="134"/>
      </rPr>
      <t>(</t>
    </r>
    <r>
      <rPr>
        <sz val="11"/>
        <rFont val="宋体"/>
        <charset val="134"/>
      </rPr>
      <t>项</t>
    </r>
    <r>
      <rPr>
        <sz val="11"/>
        <rFont val="Times New Roman"/>
        <charset val="134"/>
      </rPr>
      <t>)</t>
    </r>
  </si>
  <si>
    <t>公共安全支出</t>
  </si>
  <si>
    <r>
      <rPr>
        <b/>
        <sz val="11"/>
        <rFont val="Times New Roman"/>
        <charset val="134"/>
      </rPr>
      <t xml:space="preserve">  </t>
    </r>
    <r>
      <rPr>
        <b/>
        <sz val="11"/>
        <rFont val="宋体"/>
        <charset val="134"/>
      </rPr>
      <t>武装警察部队</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</si>
  <si>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武装警察部队</t>
    </r>
    <r>
      <rPr>
        <sz val="11"/>
        <rFont val="Times New Roman"/>
        <charset val="134"/>
      </rPr>
      <t>(</t>
    </r>
    <r>
      <rPr>
        <sz val="11"/>
        <rFont val="宋体"/>
        <charset val="134"/>
      </rPr>
      <t>项</t>
    </r>
    <r>
      <rPr>
        <sz val="11"/>
        <rFont val="Times New Roman"/>
        <charset val="134"/>
      </rPr>
      <t>)</t>
    </r>
  </si>
  <si>
    <t xml:space="preserve">    其他武装警察部队支出</t>
  </si>
  <si>
    <r>
      <rPr>
        <b/>
        <sz val="11"/>
        <rFont val="Times New Roman"/>
        <charset val="134"/>
      </rPr>
      <t xml:space="preserve">  </t>
    </r>
    <r>
      <rPr>
        <b/>
        <sz val="11"/>
        <rFont val="宋体"/>
        <charset val="134"/>
      </rPr>
      <t>公安</t>
    </r>
  </si>
  <si>
    <r>
      <rPr>
        <sz val="11"/>
        <rFont val="Times New Roman"/>
        <charset val="134"/>
      </rPr>
      <t xml:space="preserve">    </t>
    </r>
    <r>
      <rPr>
        <sz val="11"/>
        <rFont val="宋体"/>
        <charset val="134"/>
      </rPr>
      <t>执法办案</t>
    </r>
  </si>
  <si>
    <t xml:space="preserve">    特别业务</t>
  </si>
  <si>
    <t xml:space="preserve">    特勤业务</t>
  </si>
  <si>
    <t xml:space="preserve">    移民事务</t>
  </si>
  <si>
    <r>
      <rPr>
        <sz val="11"/>
        <rFont val="Times New Roman"/>
        <charset val="134"/>
      </rPr>
      <t xml:space="preserve">    </t>
    </r>
    <r>
      <rPr>
        <sz val="11"/>
        <rFont val="宋体"/>
        <charset val="134"/>
      </rPr>
      <t>其他公安支出</t>
    </r>
  </si>
  <si>
    <r>
      <rPr>
        <b/>
        <sz val="11"/>
        <rFont val="Times New Roman"/>
        <charset val="134"/>
      </rPr>
      <t xml:space="preserve">  </t>
    </r>
    <r>
      <rPr>
        <b/>
        <sz val="11"/>
        <rFont val="宋体"/>
        <charset val="134"/>
      </rPr>
      <t>国家安全</t>
    </r>
  </si>
  <si>
    <r>
      <rPr>
        <sz val="11"/>
        <rFont val="Times New Roman"/>
        <charset val="134"/>
      </rPr>
      <t xml:space="preserve">    </t>
    </r>
    <r>
      <rPr>
        <sz val="11"/>
        <rFont val="宋体"/>
        <charset val="134"/>
      </rPr>
      <t>安全业务</t>
    </r>
  </si>
  <si>
    <t xml:space="preserve">    其他国家安全支出</t>
  </si>
  <si>
    <r>
      <rPr>
        <b/>
        <sz val="11"/>
        <rFont val="Times New Roman"/>
        <charset val="134"/>
      </rPr>
      <t xml:space="preserve">  </t>
    </r>
    <r>
      <rPr>
        <b/>
        <sz val="11"/>
        <rFont val="宋体"/>
        <charset val="134"/>
      </rPr>
      <t>检察</t>
    </r>
  </si>
  <si>
    <t xml:space="preserve">    “两房”建设</t>
  </si>
  <si>
    <t xml:space="preserve">    检察监督</t>
  </si>
  <si>
    <r>
      <rPr>
        <sz val="11"/>
        <rFont val="Times New Roman"/>
        <charset val="134"/>
      </rPr>
      <t xml:space="preserve">    </t>
    </r>
    <r>
      <rPr>
        <sz val="11"/>
        <rFont val="宋体"/>
        <charset val="134"/>
      </rPr>
      <t>其他检察支出</t>
    </r>
  </si>
  <si>
    <r>
      <rPr>
        <b/>
        <sz val="11"/>
        <rFont val="Times New Roman"/>
        <charset val="134"/>
      </rPr>
      <t xml:space="preserve">  </t>
    </r>
    <r>
      <rPr>
        <b/>
        <sz val="11"/>
        <rFont val="宋体"/>
        <charset val="134"/>
      </rPr>
      <t>法院</t>
    </r>
  </si>
  <si>
    <t xml:space="preserve">    案件审判</t>
  </si>
  <si>
    <t xml:space="preserve">    案件执行</t>
  </si>
  <si>
    <t xml:space="preserve">    “两庭”建设</t>
  </si>
  <si>
    <r>
      <rPr>
        <sz val="11"/>
        <rFont val="Times New Roman"/>
        <charset val="134"/>
      </rPr>
      <t xml:space="preserve">    </t>
    </r>
    <r>
      <rPr>
        <sz val="11"/>
        <rFont val="宋体"/>
        <charset val="134"/>
      </rPr>
      <t>其他法院支出</t>
    </r>
  </si>
  <si>
    <r>
      <rPr>
        <b/>
        <sz val="11"/>
        <rFont val="Times New Roman"/>
        <charset val="134"/>
      </rPr>
      <t xml:space="preserve">  </t>
    </r>
    <r>
      <rPr>
        <b/>
        <sz val="11"/>
        <rFont val="宋体"/>
        <charset val="134"/>
      </rPr>
      <t>司法</t>
    </r>
  </si>
  <si>
    <r>
      <rPr>
        <sz val="11"/>
        <rFont val="Times New Roman"/>
        <charset val="134"/>
      </rPr>
      <t xml:space="preserve">    </t>
    </r>
    <r>
      <rPr>
        <sz val="11"/>
        <rFont val="宋体"/>
        <charset val="134"/>
      </rPr>
      <t>基层司法业务</t>
    </r>
  </si>
  <si>
    <r>
      <rPr>
        <sz val="11"/>
        <rFont val="Times New Roman"/>
        <charset val="134"/>
      </rPr>
      <t xml:space="preserve">    </t>
    </r>
    <r>
      <rPr>
        <sz val="11"/>
        <rFont val="宋体"/>
        <charset val="134"/>
      </rPr>
      <t>普法宣传</t>
    </r>
  </si>
  <si>
    <t xml:space="preserve">    律师管理</t>
  </si>
  <si>
    <r>
      <rPr>
        <sz val="11"/>
        <rFont val="Times New Roman"/>
        <charset val="134"/>
      </rPr>
      <t xml:space="preserve">    </t>
    </r>
    <r>
      <rPr>
        <sz val="11"/>
        <rFont val="宋体"/>
        <charset val="134"/>
      </rPr>
      <t>公共法律服务</t>
    </r>
  </si>
  <si>
    <t xml:space="preserve">    国家统一法律职业资格考试</t>
  </si>
  <si>
    <t xml:space="preserve">    社区矫正</t>
  </si>
  <si>
    <t xml:space="preserve">    法治建设</t>
  </si>
  <si>
    <r>
      <rPr>
        <sz val="11"/>
        <rFont val="Times New Roman"/>
        <charset val="134"/>
      </rPr>
      <t xml:space="preserve">    </t>
    </r>
    <r>
      <rPr>
        <sz val="11"/>
        <rFont val="宋体"/>
        <charset val="134"/>
      </rPr>
      <t>信息化建设</t>
    </r>
  </si>
  <si>
    <r>
      <rPr>
        <sz val="11"/>
        <rFont val="Times New Roman"/>
        <charset val="134"/>
      </rPr>
      <t xml:space="preserve">    </t>
    </r>
    <r>
      <rPr>
        <sz val="11"/>
        <rFont val="宋体"/>
        <charset val="134"/>
      </rPr>
      <t>其他司法支出</t>
    </r>
  </si>
  <si>
    <r>
      <rPr>
        <b/>
        <sz val="11"/>
        <rFont val="Times New Roman"/>
        <charset val="134"/>
      </rPr>
      <t xml:space="preserve">  </t>
    </r>
    <r>
      <rPr>
        <b/>
        <sz val="11"/>
        <rFont val="宋体"/>
        <charset val="134"/>
      </rPr>
      <t>监狱</t>
    </r>
  </si>
  <si>
    <r>
      <rPr>
        <sz val="11"/>
        <rFont val="Times New Roman"/>
        <charset val="134"/>
      </rPr>
      <t xml:space="preserve">    </t>
    </r>
    <r>
      <rPr>
        <sz val="11"/>
        <rFont val="宋体"/>
        <charset val="134"/>
      </rPr>
      <t>罪犯生活及医疗卫生</t>
    </r>
  </si>
  <si>
    <t xml:space="preserve">    监狱业务及罪犯改造</t>
  </si>
  <si>
    <t xml:space="preserve">    狱政设施建设</t>
  </si>
  <si>
    <t xml:space="preserve">    其他监狱支出</t>
  </si>
  <si>
    <r>
      <rPr>
        <b/>
        <sz val="11"/>
        <rFont val="Times New Roman"/>
        <charset val="134"/>
      </rPr>
      <t xml:space="preserve">  </t>
    </r>
    <r>
      <rPr>
        <b/>
        <sz val="11"/>
        <rFont val="宋体"/>
        <charset val="134"/>
      </rPr>
      <t>强制隔离戒毒</t>
    </r>
  </si>
  <si>
    <t xml:space="preserve">    强制隔离戒毒人员生活</t>
  </si>
  <si>
    <t xml:space="preserve">    强制隔离戒毒人员教育</t>
  </si>
  <si>
    <t xml:space="preserve">    所政设施建设</t>
  </si>
  <si>
    <r>
      <rPr>
        <sz val="11"/>
        <rFont val="Times New Roman"/>
        <charset val="134"/>
      </rPr>
      <t xml:space="preserve">    </t>
    </r>
    <r>
      <rPr>
        <sz val="11"/>
        <rFont val="宋体"/>
        <charset val="134"/>
      </rPr>
      <t>其他强制隔离戒毒支出</t>
    </r>
  </si>
  <si>
    <r>
      <rPr>
        <b/>
        <sz val="11"/>
        <rFont val="Times New Roman"/>
        <charset val="134"/>
      </rPr>
      <t xml:space="preserve">  </t>
    </r>
    <r>
      <rPr>
        <b/>
        <sz val="11"/>
        <rFont val="宋体"/>
        <charset val="134"/>
      </rPr>
      <t>国家保密</t>
    </r>
  </si>
  <si>
    <t xml:space="preserve">    保密技术</t>
  </si>
  <si>
    <r>
      <rPr>
        <sz val="11"/>
        <rFont val="Times New Roman"/>
        <charset val="134"/>
      </rPr>
      <t xml:space="preserve">    </t>
    </r>
    <r>
      <rPr>
        <sz val="11"/>
        <rFont val="宋体"/>
        <charset val="134"/>
      </rPr>
      <t>保密管理</t>
    </r>
  </si>
  <si>
    <r>
      <rPr>
        <sz val="11"/>
        <rFont val="Times New Roman"/>
        <charset val="134"/>
      </rPr>
      <t xml:space="preserve">    </t>
    </r>
    <r>
      <rPr>
        <sz val="11"/>
        <rFont val="宋体"/>
        <charset val="134"/>
      </rPr>
      <t>其他国家保密支出</t>
    </r>
  </si>
  <si>
    <t xml:space="preserve">  缉私警察</t>
  </si>
  <si>
    <t xml:space="preserve">    缉私业务</t>
  </si>
  <si>
    <t xml:space="preserve">    其他缉私警察支出</t>
  </si>
  <si>
    <r>
      <rPr>
        <b/>
        <sz val="11"/>
        <rFont val="Times New Roman"/>
        <charset val="134"/>
      </rPr>
      <t xml:space="preserve">  </t>
    </r>
    <r>
      <rPr>
        <b/>
        <sz val="11"/>
        <rFont val="宋体"/>
        <charset val="134"/>
      </rPr>
      <t>其他公共安全支出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</si>
  <si>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国家司法救助支出</t>
    </r>
  </si>
  <si>
    <r>
      <rPr>
        <sz val="11"/>
        <rFont val="Times New Roman"/>
        <charset val="134"/>
      </rPr>
      <t xml:space="preserve">    </t>
    </r>
    <r>
      <rPr>
        <sz val="11"/>
        <rFont val="宋体"/>
        <charset val="134"/>
      </rPr>
      <t>其他公共安全支出</t>
    </r>
    <r>
      <rPr>
        <sz val="11"/>
        <rFont val="Times New Roman"/>
        <charset val="134"/>
      </rPr>
      <t>(</t>
    </r>
    <r>
      <rPr>
        <sz val="11"/>
        <rFont val="宋体"/>
        <charset val="134"/>
      </rPr>
      <t>项</t>
    </r>
    <r>
      <rPr>
        <sz val="11"/>
        <rFont val="Times New Roman"/>
        <charset val="134"/>
      </rPr>
      <t>)</t>
    </r>
  </si>
  <si>
    <t>教育支出</t>
  </si>
  <si>
    <r>
      <rPr>
        <b/>
        <sz val="11"/>
        <rFont val="Times New Roman"/>
        <charset val="134"/>
      </rPr>
      <t xml:space="preserve">  </t>
    </r>
    <r>
      <rPr>
        <b/>
        <sz val="11"/>
        <rFont val="宋体"/>
        <charset val="134"/>
      </rPr>
      <t>教育管理事务</t>
    </r>
  </si>
  <si>
    <r>
      <rPr>
        <sz val="11"/>
        <rFont val="Times New Roman"/>
        <charset val="134"/>
      </rPr>
      <t xml:space="preserve">    </t>
    </r>
    <r>
      <rPr>
        <sz val="11"/>
        <rFont val="宋体"/>
        <charset val="134"/>
      </rPr>
      <t>其他教育管理事务支出</t>
    </r>
  </si>
  <si>
    <r>
      <rPr>
        <b/>
        <sz val="11"/>
        <rFont val="Times New Roman"/>
        <charset val="134"/>
      </rPr>
      <t xml:space="preserve">  </t>
    </r>
    <r>
      <rPr>
        <b/>
        <sz val="11"/>
        <rFont val="宋体"/>
        <charset val="134"/>
      </rPr>
      <t>普通教育</t>
    </r>
  </si>
  <si>
    <r>
      <rPr>
        <sz val="11"/>
        <rFont val="Times New Roman"/>
        <charset val="134"/>
      </rPr>
      <t xml:space="preserve">    </t>
    </r>
    <r>
      <rPr>
        <sz val="11"/>
        <rFont val="宋体"/>
        <charset val="134"/>
      </rPr>
      <t>学前教育</t>
    </r>
  </si>
  <si>
    <r>
      <rPr>
        <sz val="11"/>
        <rFont val="Times New Roman"/>
        <charset val="134"/>
      </rPr>
      <t xml:space="preserve">    </t>
    </r>
    <r>
      <rPr>
        <sz val="11"/>
        <rFont val="宋体"/>
        <charset val="134"/>
      </rPr>
      <t>小学教育</t>
    </r>
  </si>
  <si>
    <r>
      <rPr>
        <sz val="11"/>
        <rFont val="Times New Roman"/>
        <charset val="134"/>
      </rPr>
      <t xml:space="preserve">    </t>
    </r>
    <r>
      <rPr>
        <sz val="11"/>
        <rFont val="宋体"/>
        <charset val="134"/>
      </rPr>
      <t>初中教育</t>
    </r>
  </si>
  <si>
    <r>
      <rPr>
        <sz val="11"/>
        <rFont val="Times New Roman"/>
        <charset val="134"/>
      </rPr>
      <t xml:space="preserve">    </t>
    </r>
    <r>
      <rPr>
        <sz val="11"/>
        <rFont val="宋体"/>
        <charset val="134"/>
      </rPr>
      <t>高中教育</t>
    </r>
  </si>
  <si>
    <t xml:space="preserve">    高等教育</t>
  </si>
  <si>
    <r>
      <rPr>
        <sz val="11"/>
        <rFont val="Times New Roman"/>
        <charset val="134"/>
      </rPr>
      <t xml:space="preserve">    </t>
    </r>
    <r>
      <rPr>
        <sz val="11"/>
        <rFont val="宋体"/>
        <charset val="134"/>
      </rPr>
      <t>其他普通教育支出</t>
    </r>
  </si>
  <si>
    <r>
      <rPr>
        <b/>
        <sz val="11"/>
        <rFont val="Times New Roman"/>
        <charset val="134"/>
      </rPr>
      <t xml:space="preserve">  </t>
    </r>
    <r>
      <rPr>
        <b/>
        <sz val="11"/>
        <rFont val="宋体"/>
        <charset val="134"/>
      </rPr>
      <t>职业教育</t>
    </r>
  </si>
  <si>
    <t xml:space="preserve">    初等职业教育</t>
  </si>
  <si>
    <r>
      <rPr>
        <sz val="11"/>
        <rFont val="Times New Roman"/>
        <charset val="134"/>
      </rPr>
      <t xml:space="preserve">    </t>
    </r>
    <r>
      <rPr>
        <sz val="11"/>
        <rFont val="宋体"/>
        <charset val="134"/>
      </rPr>
      <t>中等职业教育</t>
    </r>
  </si>
  <si>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</si>
  <si>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</si>
  <si>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</si>
  <si>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</si>
  <si>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</si>
  <si>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</si>
  <si>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</si>
  <si>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</si>
  <si>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</si>
  <si>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r>
      <rPr>
        <b/>
        <sz val="11"/>
        <rFont val="Times New Roman"/>
        <charset val="134"/>
      </rPr>
      <t xml:space="preserve">  </t>
    </r>
    <r>
      <rPr>
        <b/>
        <sz val="11"/>
        <rFont val="宋体"/>
        <charset val="134"/>
      </rPr>
      <t>广播电视教育</t>
    </r>
  </si>
  <si>
    <t xml:space="preserve">    广播电视学校</t>
  </si>
  <si>
    <t xml:space="preserve">    教育电视台</t>
  </si>
  <si>
    <r>
      <rPr>
        <sz val="11"/>
        <rFont val="Times New Roman"/>
        <charset val="134"/>
      </rPr>
      <t xml:space="preserve">    </t>
    </r>
    <r>
      <rPr>
        <sz val="11"/>
        <rFont val="宋体"/>
        <charset val="134"/>
      </rPr>
      <t>其他广播电视教育支出</t>
    </r>
  </si>
  <si>
    <t xml:space="preserve">  留学教育</t>
  </si>
  <si>
    <t xml:space="preserve">    出国留学教育</t>
  </si>
  <si>
    <t xml:space="preserve">    来华留学教育</t>
  </si>
  <si>
    <t xml:space="preserve">    其他留学教育支出</t>
  </si>
  <si>
    <r>
      <rPr>
        <b/>
        <sz val="11"/>
        <rFont val="Times New Roman"/>
        <charset val="134"/>
      </rPr>
      <t xml:space="preserve">  </t>
    </r>
    <r>
      <rPr>
        <b/>
        <sz val="11"/>
        <rFont val="宋体"/>
        <charset val="134"/>
      </rPr>
      <t>特殊教育</t>
    </r>
  </si>
  <si>
    <r>
      <rPr>
        <sz val="11"/>
        <rFont val="Times New Roman"/>
        <charset val="134"/>
      </rPr>
      <t xml:space="preserve">    </t>
    </r>
    <r>
      <rPr>
        <sz val="11"/>
        <rFont val="宋体"/>
        <charset val="134"/>
      </rPr>
      <t>特殊学校教育</t>
    </r>
  </si>
  <si>
    <t xml:space="preserve">    专门学校教育</t>
  </si>
  <si>
    <t xml:space="preserve">    其他特殊教育支出</t>
  </si>
  <si>
    <r>
      <rPr>
        <b/>
        <sz val="11"/>
        <rFont val="Times New Roman"/>
        <charset val="134"/>
      </rPr>
      <t xml:space="preserve">  </t>
    </r>
    <r>
      <rPr>
        <b/>
        <sz val="11"/>
        <rFont val="宋体"/>
        <charset val="134"/>
      </rPr>
      <t>进修及培训</t>
    </r>
  </si>
  <si>
    <r>
      <rPr>
        <sz val="11"/>
        <rFont val="Times New Roman"/>
        <charset val="134"/>
      </rPr>
      <t xml:space="preserve">    </t>
    </r>
    <r>
      <rPr>
        <sz val="11"/>
        <rFont val="宋体"/>
        <charset val="134"/>
      </rPr>
      <t>教师进修</t>
    </r>
  </si>
  <si>
    <r>
      <rPr>
        <sz val="11"/>
        <rFont val="Times New Roman"/>
        <charset val="134"/>
      </rPr>
      <t xml:space="preserve">    </t>
    </r>
    <r>
      <rPr>
        <sz val="11"/>
        <rFont val="宋体"/>
        <charset val="134"/>
      </rPr>
      <t>干部教育</t>
    </r>
  </si>
  <si>
    <t xml:space="preserve">    培训支出</t>
  </si>
  <si>
    <t xml:space="preserve">    退役士兵能力提升</t>
  </si>
  <si>
    <t xml:space="preserve">    其他进修及培训</t>
  </si>
  <si>
    <r>
      <rPr>
        <b/>
        <sz val="11"/>
        <rFont val="Times New Roman"/>
        <charset val="134"/>
      </rPr>
      <t xml:space="preserve">  </t>
    </r>
    <r>
      <rPr>
        <b/>
        <sz val="11"/>
        <rFont val="宋体"/>
        <charset val="134"/>
      </rPr>
      <t>教育费附加安排的支出</t>
    </r>
  </si>
  <si>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</si>
  <si>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</si>
  <si>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</si>
  <si>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</si>
  <si>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</si>
  <si>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r>
      <rPr>
        <sz val="11"/>
        <rFont val="Times New Roman"/>
        <charset val="134"/>
      </rPr>
      <t xml:space="preserve">    </t>
    </r>
    <r>
      <rPr>
        <sz val="11"/>
        <rFont val="宋体"/>
        <charset val="134"/>
      </rPr>
      <t>其他教育费附加安排的支出</t>
    </r>
  </si>
  <si>
    <r>
      <rPr>
        <b/>
        <sz val="11"/>
        <rFont val="Times New Roman"/>
        <charset val="134"/>
      </rPr>
      <t xml:space="preserve">  </t>
    </r>
    <r>
      <rPr>
        <b/>
        <sz val="11"/>
        <rFont val="宋体"/>
        <charset val="134"/>
      </rPr>
      <t>其他教育支出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</si>
  <si>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其他教育支出</t>
    </r>
    <r>
      <rPr>
        <sz val="11"/>
        <rFont val="Times New Roman"/>
        <charset val="134"/>
      </rPr>
      <t>(</t>
    </r>
    <r>
      <rPr>
        <sz val="11"/>
        <rFont val="宋体"/>
        <charset val="134"/>
      </rPr>
      <t>项</t>
    </r>
    <r>
      <rPr>
        <sz val="11"/>
        <rFont val="Times New Roman"/>
        <charset val="134"/>
      </rPr>
      <t>)</t>
    </r>
  </si>
  <si>
    <t>科学技术支出</t>
  </si>
  <si>
    <r>
      <rPr>
        <b/>
        <sz val="11"/>
        <rFont val="Times New Roman"/>
        <charset val="134"/>
      </rPr>
      <t xml:space="preserve">  </t>
    </r>
    <r>
      <rPr>
        <b/>
        <sz val="11"/>
        <rFont val="宋体"/>
        <charset val="134"/>
      </rPr>
      <t>科学技术管理事务</t>
    </r>
  </si>
  <si>
    <r>
      <rPr>
        <sz val="11"/>
        <rFont val="Times New Roman"/>
        <charset val="134"/>
      </rPr>
      <t xml:space="preserve">    </t>
    </r>
    <r>
      <rPr>
        <sz val="11"/>
        <rFont val="宋体"/>
        <charset val="134"/>
      </rPr>
      <t>其他科学技术管理事务支出</t>
    </r>
  </si>
  <si>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</si>
  <si>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</si>
  <si>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</si>
  <si>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</si>
  <si>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</si>
  <si>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</si>
  <si>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</si>
  <si>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</si>
  <si>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</si>
  <si>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</si>
  <si>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</si>
  <si>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</si>
  <si>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</si>
  <si>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</si>
  <si>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r>
      <rPr>
        <b/>
        <sz val="11"/>
        <rFont val="Times New Roman"/>
        <charset val="134"/>
      </rPr>
      <t xml:space="preserve">  </t>
    </r>
    <r>
      <rPr>
        <b/>
        <sz val="11"/>
        <rFont val="宋体"/>
        <charset val="134"/>
      </rPr>
      <t>技术研究与开发</t>
    </r>
  </si>
  <si>
    <r>
      <rPr>
        <sz val="11"/>
        <rFont val="Times New Roman"/>
        <charset val="134"/>
      </rPr>
      <t xml:space="preserve">    </t>
    </r>
    <r>
      <rPr>
        <sz val="11"/>
        <rFont val="宋体"/>
        <charset val="134"/>
      </rPr>
      <t>科技成果转化与扩散</t>
    </r>
  </si>
  <si>
    <t xml:space="preserve">    共性技术研究与开发</t>
  </si>
  <si>
    <t xml:space="preserve">    其他技术研究与开发支出</t>
  </si>
  <si>
    <r>
      <rPr>
        <b/>
        <sz val="11"/>
        <rFont val="Times New Roman"/>
        <charset val="134"/>
      </rPr>
      <t xml:space="preserve">  </t>
    </r>
    <r>
      <rPr>
        <b/>
        <sz val="11"/>
        <rFont val="宋体"/>
        <charset val="134"/>
      </rPr>
      <t>科技条件与服务</t>
    </r>
  </si>
  <si>
    <t xml:space="preserve">    技术创新服务体系</t>
  </si>
  <si>
    <t xml:space="preserve">    科技条件专项</t>
  </si>
  <si>
    <r>
      <rPr>
        <sz val="11"/>
        <rFont val="Times New Roman"/>
        <charset val="134"/>
      </rPr>
      <t xml:space="preserve">    </t>
    </r>
    <r>
      <rPr>
        <sz val="11"/>
        <rFont val="宋体"/>
        <charset val="134"/>
      </rPr>
      <t>其他科技条件与服务支出</t>
    </r>
  </si>
  <si>
    <t xml:space="preserve">  社会科学</t>
  </si>
  <si>
    <t xml:space="preserve">    社会科学研究机构</t>
  </si>
  <si>
    <t xml:space="preserve">    社会科学研究</t>
  </si>
  <si>
    <t xml:space="preserve">    社科基金支出</t>
  </si>
  <si>
    <t xml:space="preserve">    其他社会科学支出</t>
  </si>
  <si>
    <r>
      <rPr>
        <b/>
        <sz val="11"/>
        <rFont val="Times New Roman"/>
        <charset val="134"/>
      </rPr>
      <t xml:space="preserve">  </t>
    </r>
    <r>
      <rPr>
        <b/>
        <sz val="11"/>
        <rFont val="宋体"/>
        <charset val="134"/>
      </rPr>
      <t>科学技术普及</t>
    </r>
  </si>
  <si>
    <r>
      <rPr>
        <sz val="11"/>
        <rFont val="Times New Roman"/>
        <charset val="134"/>
      </rPr>
      <t xml:space="preserve">    </t>
    </r>
    <r>
      <rPr>
        <sz val="11"/>
        <rFont val="宋体"/>
        <charset val="134"/>
      </rPr>
      <t>科普活动</t>
    </r>
  </si>
  <si>
    <t xml:space="preserve">    青少年科技活动</t>
  </si>
  <si>
    <r>
      <rPr>
        <sz val="11"/>
        <rFont val="Times New Roman"/>
        <charset val="134"/>
      </rPr>
      <t xml:space="preserve">    </t>
    </r>
    <r>
      <rPr>
        <sz val="11"/>
        <rFont val="宋体"/>
        <charset val="134"/>
      </rPr>
      <t>学术交流活动</t>
    </r>
  </si>
  <si>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</si>
  <si>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</si>
  <si>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</si>
  <si>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</si>
  <si>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</si>
  <si>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</si>
  <si>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</si>
  <si>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</si>
  <si>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</si>
  <si>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</si>
  <si>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r>
      <rPr>
        <b/>
        <sz val="11"/>
        <rFont val="Times New Roman"/>
        <charset val="134"/>
      </rPr>
      <t xml:space="preserve">  </t>
    </r>
    <r>
      <rPr>
        <b/>
        <sz val="11"/>
        <rFont val="宋体"/>
        <charset val="134"/>
      </rPr>
      <t>其他科学技术支出</t>
    </r>
    <r>
      <rPr>
        <b/>
        <sz val="11"/>
        <rFont val="Times New Roman"/>
        <charset val="134"/>
      </rPr>
      <t>(</t>
    </r>
    <r>
      <rPr>
        <b/>
        <sz val="11"/>
        <rFont val="宋体"/>
        <charset val="134"/>
      </rPr>
      <t>款</t>
    </r>
    <r>
      <rPr>
        <b/>
        <sz val="11"/>
        <rFont val="Times New Roman"/>
        <charset val="134"/>
      </rPr>
      <t>)</t>
    </r>
  </si>
  <si>
    <t xml:space="preserve">    科技奖励</t>
  </si>
  <si>
    <t xml:space="preserve">    核应急</t>
  </si>
  <si>
    <t xml:space="preserve">    转制科研机构</t>
  </si>
  <si>
    <r>
      <rPr>
        <sz val="11"/>
        <rFont val="Times New Roman"/>
        <charset val="134"/>
      </rPr>
      <t xml:space="preserve">    </t>
    </r>
    <r>
      <rPr>
        <sz val="11"/>
        <rFont val="宋体"/>
        <charset val="134"/>
      </rPr>
      <t>其他科学技术支出</t>
    </r>
    <r>
      <rPr>
        <sz val="11"/>
        <rFont val="Times New Roman"/>
        <charset val="134"/>
      </rPr>
      <t>(</t>
    </r>
    <r>
      <rPr>
        <sz val="11"/>
        <rFont val="宋体"/>
        <charset val="134"/>
      </rPr>
      <t>项</t>
    </r>
    <r>
      <rPr>
        <sz val="11"/>
        <rFont val="Times New Roman"/>
        <charset val="134"/>
      </rPr>
      <t>)</t>
    </r>
  </si>
  <si>
    <t>文化旅游体育与传媒支出</t>
  </si>
  <si>
    <r>
      <rPr>
        <b/>
        <sz val="11"/>
        <rFont val="Times New Roman"/>
        <charset val="134"/>
      </rPr>
      <t xml:space="preserve">  </t>
    </r>
    <r>
      <rPr>
        <b/>
        <sz val="11"/>
        <rFont val="宋体"/>
        <charset val="134"/>
      </rPr>
      <t>文化和旅游</t>
    </r>
  </si>
  <si>
    <r>
      <rPr>
        <sz val="11"/>
        <rFont val="Times New Roman"/>
        <charset val="134"/>
      </rPr>
      <t xml:space="preserve">    </t>
    </r>
    <r>
      <rPr>
        <sz val="11"/>
        <rFont val="宋体"/>
        <charset val="134"/>
      </rPr>
      <t>图书馆</t>
    </r>
  </si>
  <si>
    <t xml:space="preserve">    文化展示及纪念机构</t>
  </si>
  <si>
    <t xml:space="preserve">    艺术表演场所</t>
  </si>
  <si>
    <t xml:space="preserve">    艺术表演团体</t>
  </si>
  <si>
    <r>
      <rPr>
        <sz val="11"/>
        <rFont val="Times New Roman"/>
        <charset val="134"/>
      </rPr>
      <t xml:space="preserve">    </t>
    </r>
    <r>
      <rPr>
        <sz val="11"/>
        <rFont val="宋体"/>
        <charset val="134"/>
      </rPr>
      <t>文化活动</t>
    </r>
  </si>
  <si>
    <r>
      <rPr>
        <sz val="11"/>
        <rFont val="Times New Roman"/>
        <charset val="134"/>
      </rPr>
      <t xml:space="preserve">    </t>
    </r>
    <r>
      <rPr>
        <sz val="11"/>
        <rFont val="宋体"/>
        <charset val="134"/>
      </rPr>
      <t>群众文化</t>
    </r>
  </si>
  <si>
    <r>
      <rPr>
        <sz val="11"/>
        <rFont val="Times New Roman"/>
        <charset val="134"/>
      </rPr>
      <t xml:space="preserve">    </t>
    </r>
    <r>
      <rPr>
        <sz val="11"/>
        <rFont val="宋体"/>
        <charset val="134"/>
      </rPr>
      <t>文化和旅游交流与合作</t>
    </r>
  </si>
  <si>
    <r>
      <rPr>
        <sz val="11"/>
        <rFont val="Times New Roman"/>
        <charset val="134"/>
      </rPr>
      <t xml:space="preserve">    </t>
    </r>
    <r>
      <rPr>
        <sz val="11"/>
        <rFont val="宋体"/>
        <charset val="134"/>
      </rPr>
      <t>文化创作与保护</t>
    </r>
  </si>
  <si>
    <r>
      <rPr>
        <sz val="11"/>
        <rFont val="Times New Roman"/>
        <charset val="134"/>
      </rPr>
      <t xml:space="preserve">    </t>
    </r>
    <r>
      <rPr>
        <sz val="11"/>
        <rFont val="宋体"/>
        <charset val="134"/>
      </rPr>
      <t>文化和旅游市场管理</t>
    </r>
  </si>
  <si>
    <r>
      <rPr>
        <sz val="11"/>
        <rFont val="Times New Roman"/>
        <charset val="134"/>
      </rPr>
      <t xml:space="preserve">    </t>
    </r>
    <r>
      <rPr>
        <sz val="11"/>
        <rFont val="宋体"/>
        <charset val="134"/>
      </rPr>
      <t>旅游宣传</t>
    </r>
  </si>
  <si>
    <r>
      <rPr>
        <sz val="11"/>
        <rFont val="Times New Roman"/>
        <charset val="134"/>
      </rPr>
      <t xml:space="preserve">    </t>
    </r>
    <r>
      <rPr>
        <sz val="11"/>
        <rFont val="宋体"/>
        <charset val="134"/>
      </rPr>
      <t>文化和旅游管理事务</t>
    </r>
  </si>
  <si>
    <r>
      <rPr>
        <sz val="11"/>
        <rFont val="Times New Roman"/>
        <charset val="134"/>
      </rPr>
      <t xml:space="preserve">    </t>
    </r>
    <r>
      <rPr>
        <sz val="11"/>
        <rFont val="宋体"/>
        <charset val="134"/>
      </rPr>
      <t>其他文化和旅游支出</t>
    </r>
  </si>
  <si>
    <r>
      <rPr>
        <b/>
        <sz val="11"/>
        <rFont val="Times New Roman"/>
        <charset val="134"/>
      </rPr>
      <t xml:space="preserve">  </t>
    </r>
    <r>
      <rPr>
        <b/>
        <sz val="11"/>
        <rFont val="宋体"/>
        <charset val="134"/>
      </rPr>
      <t>文物</t>
    </r>
  </si>
  <si>
    <r>
      <rPr>
        <sz val="11"/>
        <rFont val="Times New Roman"/>
        <charset val="134"/>
      </rPr>
      <t xml:space="preserve">    </t>
    </r>
    <r>
      <rPr>
        <sz val="11"/>
        <rFont val="宋体"/>
        <charset val="134"/>
      </rPr>
      <t>文物保护</t>
    </r>
  </si>
  <si>
    <r>
      <rPr>
        <sz val="11"/>
        <rFont val="Times New Roman"/>
        <charset val="134"/>
      </rPr>
      <t xml:space="preserve">    </t>
    </r>
    <r>
      <rPr>
        <sz val="11"/>
        <rFont val="宋体"/>
        <charset val="134"/>
      </rPr>
      <t>博物馆</t>
    </r>
  </si>
  <si>
    <t xml:space="preserve">    历史名城与古迹</t>
  </si>
  <si>
    <r>
      <rPr>
        <sz val="11"/>
        <rFont val="Times New Roman"/>
        <charset val="134"/>
      </rPr>
      <t xml:space="preserve">    </t>
    </r>
    <r>
      <rPr>
        <sz val="11"/>
        <rFont val="宋体"/>
        <charset val="134"/>
      </rPr>
      <t>其他文物支出</t>
    </r>
  </si>
  <si>
    <r>
      <rPr>
        <b/>
        <sz val="11"/>
        <rFont val="Times New Roman"/>
        <charset val="134"/>
      </rPr>
      <t xml:space="preserve">  </t>
    </r>
    <r>
      <rPr>
        <b/>
        <sz val="11"/>
        <rFont val="宋体"/>
        <charset val="134"/>
      </rPr>
      <t>体育</t>
    </r>
  </si>
  <si>
    <t xml:space="preserve">    运动项目管理</t>
  </si>
  <si>
    <t xml:space="preserve">    体育竞赛</t>
  </si>
  <si>
    <t xml:space="preserve">    体育训练</t>
  </si>
  <si>
    <r>
      <rPr>
        <sz val="11"/>
        <rFont val="Times New Roman"/>
        <charset val="134"/>
      </rPr>
      <t xml:space="preserve">    </t>
    </r>
    <r>
      <rPr>
        <sz val="11"/>
        <rFont val="宋体"/>
        <charset val="134"/>
      </rPr>
      <t>体育场馆</t>
    </r>
  </si>
  <si>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</si>
  <si>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</si>
  <si>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</si>
  <si>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</si>
  <si>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</si>
  <si>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</si>
  <si>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</si>
  <si>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</si>
  <si>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</si>
  <si>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r>
      <rPr>
        <b/>
        <sz val="11"/>
        <rFont val="Times New Roman"/>
        <charset val="134"/>
      </rPr>
      <t xml:space="preserve">  </t>
    </r>
    <r>
      <rPr>
        <b/>
        <sz val="11"/>
        <rFont val="宋体"/>
        <charset val="134"/>
      </rPr>
      <t>广播电视</t>
    </r>
  </si>
  <si>
    <t xml:space="preserve">    监测监管</t>
  </si>
  <si>
    <t xml:space="preserve">    传输发射</t>
  </si>
  <si>
    <t xml:space="preserve">    广播电视事务</t>
  </si>
  <si>
    <r>
      <rPr>
        <sz val="11"/>
        <rFont val="Times New Roman"/>
        <charset val="134"/>
      </rPr>
      <t xml:space="preserve">    </t>
    </r>
    <r>
      <rPr>
        <sz val="11"/>
        <rFont val="宋体"/>
        <charset val="134"/>
      </rPr>
      <t>其他广播电视支出</t>
    </r>
  </si>
  <si>
    <r>
      <rPr>
        <b/>
        <sz val="11"/>
        <rFont val="Times New Roman"/>
        <charset val="134"/>
      </rPr>
      <t xml:space="preserve">  </t>
    </r>
    <r>
      <rPr>
        <b/>
        <sz val="11"/>
        <rFont val="宋体"/>
        <charset val="134"/>
      </rPr>
      <t>其他文化旅游体育与传媒支出</t>
    </r>
    <r>
      <rPr>
        <b/>
        <sz val="11"/>
        <rFont val="Times New Roman"/>
        <charset val="134"/>
      </rPr>
      <t>(</t>
    </r>
    <r>
      <rPr>
        <b/>
        <sz val="11"/>
        <rFont val="宋体"/>
        <charset val="134"/>
      </rPr>
      <t>款</t>
    </r>
    <r>
      <rPr>
        <b/>
        <sz val="11"/>
        <rFont val="Times New Roman"/>
        <charset val="134"/>
      </rPr>
      <t>)</t>
    </r>
  </si>
  <si>
    <t xml:space="preserve">    文化产业发展专项支出</t>
  </si>
  <si>
    <r>
      <rPr>
        <sz val="11"/>
        <rFont val="Times New Roman"/>
        <charset val="134"/>
      </rPr>
      <t xml:space="preserve">    </t>
    </r>
    <r>
      <rPr>
        <sz val="11"/>
        <rFont val="宋体"/>
        <charset val="134"/>
      </rPr>
      <t>其他文化旅游体育与传媒支出</t>
    </r>
    <r>
      <rPr>
        <sz val="11"/>
        <rFont val="Times New Roman"/>
        <charset val="134"/>
      </rPr>
      <t>(</t>
    </r>
    <r>
      <rPr>
        <sz val="11"/>
        <rFont val="宋体"/>
        <charset val="134"/>
      </rPr>
      <t>项</t>
    </r>
    <r>
      <rPr>
        <sz val="11"/>
        <rFont val="Times New Roman"/>
        <charset val="134"/>
      </rPr>
      <t>)</t>
    </r>
  </si>
  <si>
    <t>社会保障和就业支出</t>
  </si>
  <si>
    <r>
      <rPr>
        <b/>
        <sz val="11"/>
        <rFont val="Times New Roman"/>
        <charset val="134"/>
      </rPr>
      <t xml:space="preserve">  </t>
    </r>
    <r>
      <rPr>
        <b/>
        <sz val="11"/>
        <rFont val="宋体"/>
        <charset val="134"/>
      </rPr>
      <t>人力资源和社会保障管理事务</t>
    </r>
  </si>
  <si>
    <t xml:space="preserve">    综合业务管理</t>
  </si>
  <si>
    <t xml:space="preserve">    劳动保障监察</t>
  </si>
  <si>
    <t xml:space="preserve">    就业管理事务</t>
  </si>
  <si>
    <r>
      <rPr>
        <sz val="11"/>
        <rFont val="Times New Roman"/>
        <charset val="134"/>
      </rPr>
      <t xml:space="preserve">    </t>
    </r>
    <r>
      <rPr>
        <sz val="11"/>
        <rFont val="宋体"/>
        <charset val="134"/>
      </rPr>
      <t>社会保险业务管理事务</t>
    </r>
  </si>
  <si>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</si>
  <si>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</si>
  <si>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</si>
  <si>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</si>
  <si>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</si>
  <si>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</si>
  <si>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</si>
  <si>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</si>
  <si>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r>
      <rPr>
        <sz val="11"/>
        <rFont val="Times New Roman"/>
        <charset val="134"/>
      </rPr>
      <t xml:space="preserve">    </t>
    </r>
    <r>
      <rPr>
        <sz val="11"/>
        <rFont val="宋体"/>
        <charset val="134"/>
      </rPr>
      <t>其他人力资源和社会保障管理事务支出</t>
    </r>
  </si>
  <si>
    <r>
      <rPr>
        <b/>
        <sz val="11"/>
        <rFont val="Times New Roman"/>
        <charset val="134"/>
      </rPr>
      <t xml:space="preserve">  </t>
    </r>
    <r>
      <rPr>
        <b/>
        <sz val="11"/>
        <rFont val="宋体"/>
        <charset val="134"/>
      </rPr>
      <t>民政管理事务</t>
    </r>
  </si>
  <si>
    <t xml:space="preserve">    社会组织管理</t>
  </si>
  <si>
    <r>
      <rPr>
        <sz val="11"/>
        <rFont val="Times New Roman"/>
        <charset val="134"/>
      </rPr>
      <t xml:space="preserve">    </t>
    </r>
    <r>
      <rPr>
        <sz val="11"/>
        <rFont val="宋体"/>
        <charset val="134"/>
      </rPr>
      <t>行政区划和地名管理</t>
    </r>
  </si>
  <si>
    <r>
      <rPr>
        <sz val="11"/>
        <color rgb="FF000000"/>
        <rFont val="Times New Roman"/>
        <charset val="134"/>
      </rPr>
      <t xml:space="preserve">    </t>
    </r>
    <r>
      <rPr>
        <sz val="11"/>
        <color rgb="FF000000"/>
        <rFont val="宋体"/>
        <charset val="134"/>
      </rPr>
      <t>老龄事务</t>
    </r>
  </si>
  <si>
    <r>
      <rPr>
        <sz val="11"/>
        <rFont val="Times New Roman"/>
        <charset val="134"/>
      </rPr>
      <t xml:space="preserve">    </t>
    </r>
    <r>
      <rPr>
        <sz val="11"/>
        <rFont val="宋体"/>
        <charset val="134"/>
      </rPr>
      <t>其他民政管理事务支出</t>
    </r>
  </si>
  <si>
    <t xml:space="preserve">  补充全国社会保障基金</t>
  </si>
  <si>
    <t xml:space="preserve">    用一般公共预算补充基金</t>
  </si>
  <si>
    <r>
      <rPr>
        <b/>
        <sz val="11"/>
        <rFont val="Times New Roman"/>
        <charset val="134"/>
      </rPr>
      <t xml:space="preserve">  </t>
    </r>
    <r>
      <rPr>
        <b/>
        <sz val="11"/>
        <rFont val="宋体"/>
        <charset val="134"/>
      </rPr>
      <t>行政事业单位养老支出</t>
    </r>
  </si>
  <si>
    <t xml:space="preserve">    行政单位离退休</t>
  </si>
  <si>
    <t xml:space="preserve">    事业单位离退休</t>
  </si>
  <si>
    <t xml:space="preserve">    离退休人员管理机构</t>
  </si>
  <si>
    <r>
      <rPr>
        <sz val="11"/>
        <rFont val="Times New Roman"/>
        <charset val="134"/>
      </rPr>
      <t xml:space="preserve">    </t>
    </r>
    <r>
      <rPr>
        <sz val="11"/>
        <rFont val="宋体"/>
        <charset val="134"/>
      </rPr>
      <t>机关事业单位基本养老保险缴费支出</t>
    </r>
  </si>
  <si>
    <r>
      <rPr>
        <sz val="11"/>
        <rFont val="Times New Roman"/>
        <charset val="134"/>
      </rPr>
      <t xml:space="preserve">    </t>
    </r>
    <r>
      <rPr>
        <sz val="11"/>
        <rFont val="宋体"/>
        <charset val="134"/>
      </rPr>
      <t>机关事业单位职业年金缴费支出</t>
    </r>
  </si>
  <si>
    <r>
      <rPr>
        <sz val="11"/>
        <rFont val="Times New Roman"/>
        <charset val="134"/>
      </rPr>
      <t xml:space="preserve">    </t>
    </r>
    <r>
      <rPr>
        <sz val="11"/>
        <rFont val="宋体"/>
        <charset val="134"/>
      </rPr>
      <t>对机关事业单位基本养老保险基金的补助</t>
    </r>
  </si>
  <si>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</si>
  <si>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</si>
  <si>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</si>
  <si>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</si>
  <si>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</si>
  <si>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</si>
  <si>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r>
      <rPr>
        <b/>
        <sz val="11"/>
        <rFont val="Times New Roman"/>
        <charset val="134"/>
      </rPr>
      <t xml:space="preserve">  </t>
    </r>
    <r>
      <rPr>
        <b/>
        <sz val="11"/>
        <rFont val="宋体"/>
        <charset val="134"/>
      </rPr>
      <t>就业补助</t>
    </r>
  </si>
  <si>
    <r>
      <rPr>
        <sz val="11"/>
        <rFont val="Times New Roman"/>
        <charset val="134"/>
      </rPr>
      <t xml:space="preserve">    </t>
    </r>
    <r>
      <rPr>
        <sz val="11"/>
        <rFont val="宋体"/>
        <charset val="134"/>
      </rPr>
      <t>就业创业服务补助</t>
    </r>
  </si>
  <si>
    <t xml:space="preserve">    职业培训补贴</t>
  </si>
  <si>
    <t xml:space="preserve">    社会保险补贴</t>
  </si>
  <si>
    <t xml:space="preserve">    公益性岗位补贴</t>
  </si>
  <si>
    <t xml:space="preserve">    职业技能评价补贴</t>
  </si>
  <si>
    <t xml:space="preserve">    就业见习补贴</t>
  </si>
  <si>
    <t xml:space="preserve">    高技能人才培养补助</t>
  </si>
  <si>
    <t xml:space="preserve">    求职和创业补贴</t>
  </si>
  <si>
    <r>
      <rPr>
        <sz val="11"/>
        <rFont val="Times New Roman"/>
        <charset val="134"/>
      </rPr>
      <t xml:space="preserve">    </t>
    </r>
    <r>
      <rPr>
        <sz val="11"/>
        <rFont val="宋体"/>
        <charset val="134"/>
      </rPr>
      <t>其他就业补助支出</t>
    </r>
  </si>
  <si>
    <r>
      <rPr>
        <b/>
        <sz val="11"/>
        <rFont val="Times New Roman"/>
        <charset val="134"/>
      </rPr>
      <t xml:space="preserve">  </t>
    </r>
    <r>
      <rPr>
        <b/>
        <sz val="11"/>
        <rFont val="宋体"/>
        <charset val="134"/>
      </rPr>
      <t>抚恤</t>
    </r>
  </si>
  <si>
    <r>
      <rPr>
        <sz val="11"/>
        <rFont val="Times New Roman"/>
        <charset val="134"/>
      </rPr>
      <t xml:space="preserve">    </t>
    </r>
    <r>
      <rPr>
        <sz val="11"/>
        <rFont val="宋体"/>
        <charset val="134"/>
      </rPr>
      <t>死亡抚恤</t>
    </r>
  </si>
  <si>
    <r>
      <rPr>
        <sz val="11"/>
        <rFont val="Times New Roman"/>
        <charset val="134"/>
      </rPr>
      <t xml:space="preserve">    </t>
    </r>
    <r>
      <rPr>
        <sz val="11"/>
        <rFont val="宋体"/>
        <charset val="134"/>
      </rPr>
      <t>伤残抚恤</t>
    </r>
  </si>
  <si>
    <t xml:space="preserve">    在乡复员、退伍军人生活补助</t>
  </si>
  <si>
    <r>
      <rPr>
        <sz val="11"/>
        <rFont val="Times New Roman"/>
        <charset val="134"/>
      </rPr>
      <t xml:space="preserve">    </t>
    </r>
    <r>
      <rPr>
        <sz val="11"/>
        <rFont val="宋体"/>
        <charset val="134"/>
      </rPr>
      <t>义务兵优待</t>
    </r>
  </si>
  <si>
    <t xml:space="preserve">    农村籍退役士兵老年生活补助</t>
  </si>
  <si>
    <r>
      <rPr>
        <sz val="11"/>
        <rFont val="Times New Roman"/>
        <charset val="134"/>
      </rPr>
      <t xml:space="preserve">    </t>
    </r>
    <r>
      <rPr>
        <sz val="11"/>
        <rFont val="宋体"/>
        <charset val="134"/>
      </rPr>
      <t>光荣院</t>
    </r>
  </si>
  <si>
    <r>
      <rPr>
        <sz val="11"/>
        <rFont val="Times New Roman"/>
        <charset val="134"/>
      </rPr>
      <t xml:space="preserve">    </t>
    </r>
    <r>
      <rPr>
        <sz val="11"/>
        <rFont val="宋体"/>
        <charset val="134"/>
      </rPr>
      <t>褒扬纪念</t>
    </r>
  </si>
  <si>
    <r>
      <rPr>
        <sz val="11"/>
        <rFont val="Times New Roman"/>
        <charset val="134"/>
      </rPr>
      <t xml:space="preserve">    </t>
    </r>
    <r>
      <rPr>
        <sz val="11"/>
        <rFont val="宋体"/>
        <charset val="134"/>
      </rPr>
      <t>其他优抚支出</t>
    </r>
  </si>
  <si>
    <r>
      <rPr>
        <b/>
        <sz val="11"/>
        <rFont val="Times New Roman"/>
        <charset val="134"/>
      </rPr>
      <t xml:space="preserve">  </t>
    </r>
    <r>
      <rPr>
        <b/>
        <sz val="11"/>
        <rFont val="宋体"/>
        <charset val="134"/>
      </rPr>
      <t>退役安置</t>
    </r>
  </si>
  <si>
    <t xml:space="preserve">    退役士兵安置</t>
  </si>
  <si>
    <r>
      <rPr>
        <sz val="11"/>
        <rFont val="Times New Roman"/>
        <charset val="134"/>
      </rPr>
      <t xml:space="preserve">    </t>
    </r>
    <r>
      <rPr>
        <sz val="11"/>
        <rFont val="宋体"/>
        <charset val="134"/>
      </rPr>
      <t>军队移交政府的离退休人员安置</t>
    </r>
  </si>
  <si>
    <r>
      <rPr>
        <sz val="11"/>
        <rFont val="Times New Roman"/>
        <charset val="134"/>
      </rPr>
      <t xml:space="preserve">    </t>
    </r>
    <r>
      <rPr>
        <sz val="11"/>
        <rFont val="宋体"/>
        <charset val="134"/>
      </rPr>
      <t>军队移交政府离退休干部管理机构</t>
    </r>
  </si>
  <si>
    <r>
      <rPr>
        <sz val="11"/>
        <rFont val="Times New Roman"/>
        <charset val="134"/>
      </rPr>
      <t xml:space="preserve">    </t>
    </r>
    <r>
      <rPr>
        <sz val="11"/>
        <rFont val="宋体"/>
        <charset val="134"/>
      </rPr>
      <t>退役士兵管理教育</t>
    </r>
  </si>
  <si>
    <r>
      <rPr>
        <sz val="11"/>
        <rFont val="Times New Roman"/>
        <charset val="134"/>
      </rPr>
      <t xml:space="preserve">    </t>
    </r>
    <r>
      <rPr>
        <sz val="11"/>
        <rFont val="宋体"/>
        <charset val="134"/>
      </rPr>
      <t>军队转业干部安置</t>
    </r>
  </si>
  <si>
    <r>
      <rPr>
        <sz val="11"/>
        <rFont val="Times New Roman"/>
        <charset val="134"/>
      </rPr>
      <t xml:space="preserve">    </t>
    </r>
    <r>
      <rPr>
        <sz val="11"/>
        <rFont val="宋体"/>
        <charset val="134"/>
      </rPr>
      <t>其他退役安置支出</t>
    </r>
  </si>
  <si>
    <r>
      <rPr>
        <b/>
        <sz val="11"/>
        <rFont val="Times New Roman"/>
        <charset val="134"/>
      </rPr>
      <t xml:space="preserve">  </t>
    </r>
    <r>
      <rPr>
        <b/>
        <sz val="11"/>
        <rFont val="宋体"/>
        <charset val="134"/>
      </rPr>
      <t>社会福利</t>
    </r>
  </si>
  <si>
    <r>
      <rPr>
        <sz val="11"/>
        <rFont val="Times New Roman"/>
        <charset val="134"/>
      </rPr>
      <t xml:space="preserve">    </t>
    </r>
    <r>
      <rPr>
        <sz val="11"/>
        <rFont val="宋体"/>
        <charset val="134"/>
      </rPr>
      <t>儿童福利</t>
    </r>
  </si>
  <si>
    <r>
      <rPr>
        <sz val="11"/>
        <rFont val="Times New Roman"/>
        <charset val="134"/>
      </rPr>
      <t xml:space="preserve">    </t>
    </r>
    <r>
      <rPr>
        <sz val="11"/>
        <rFont val="宋体"/>
        <charset val="134"/>
      </rPr>
      <t>老年福利</t>
    </r>
  </si>
  <si>
    <t xml:space="preserve">    康复辅具</t>
  </si>
  <si>
    <r>
      <rPr>
        <sz val="11"/>
        <rFont val="Times New Roman"/>
        <charset val="134"/>
      </rPr>
      <t xml:space="preserve">    </t>
    </r>
    <r>
      <rPr>
        <sz val="11"/>
        <rFont val="宋体"/>
        <charset val="134"/>
      </rPr>
      <t>殡葬</t>
    </r>
  </si>
  <si>
    <t xml:space="preserve">    社会福利事业单位</t>
  </si>
  <si>
    <r>
      <rPr>
        <sz val="11"/>
        <rFont val="Times New Roman"/>
        <charset val="134"/>
      </rPr>
      <t xml:space="preserve">    </t>
    </r>
    <r>
      <rPr>
        <sz val="11"/>
        <rFont val="宋体"/>
        <charset val="134"/>
      </rPr>
      <t>养老服务</t>
    </r>
  </si>
  <si>
    <r>
      <rPr>
        <sz val="11"/>
        <rFont val="Times New Roman"/>
        <charset val="134"/>
      </rPr>
      <t xml:space="preserve">    </t>
    </r>
    <r>
      <rPr>
        <sz val="11"/>
        <rFont val="宋体"/>
        <charset val="134"/>
      </rPr>
      <t>其他社会福利支出</t>
    </r>
  </si>
  <si>
    <r>
      <rPr>
        <b/>
        <sz val="11"/>
        <rFont val="Times New Roman"/>
        <charset val="134"/>
      </rPr>
      <t xml:space="preserve">  </t>
    </r>
    <r>
      <rPr>
        <b/>
        <sz val="11"/>
        <rFont val="宋体"/>
        <charset val="134"/>
      </rPr>
      <t>残疾人事业</t>
    </r>
  </si>
  <si>
    <r>
      <rPr>
        <sz val="11"/>
        <rFont val="Times New Roman"/>
        <charset val="134"/>
      </rPr>
      <t xml:space="preserve">    </t>
    </r>
    <r>
      <rPr>
        <sz val="11"/>
        <rFont val="宋体"/>
        <charset val="134"/>
      </rPr>
      <t>残疾人康复</t>
    </r>
  </si>
  <si>
    <r>
      <rPr>
        <sz val="11"/>
        <rFont val="Times New Roman"/>
        <charset val="134"/>
      </rPr>
      <t xml:space="preserve">    </t>
    </r>
    <r>
      <rPr>
        <sz val="11"/>
        <rFont val="宋体"/>
        <charset val="134"/>
      </rPr>
      <t>残疾人就业</t>
    </r>
  </si>
  <si>
    <t xml:space="preserve">    残疾人体育</t>
  </si>
  <si>
    <r>
      <rPr>
        <sz val="11"/>
        <rFont val="Times New Roman"/>
        <charset val="134"/>
      </rPr>
      <t xml:space="preserve">    </t>
    </r>
    <r>
      <rPr>
        <sz val="11"/>
        <rFont val="宋体"/>
        <charset val="134"/>
      </rPr>
      <t>残疾人生活和护理补贴</t>
    </r>
  </si>
  <si>
    <r>
      <rPr>
        <sz val="11"/>
        <rFont val="Times New Roman"/>
        <charset val="134"/>
      </rPr>
      <t xml:space="preserve">    </t>
    </r>
    <r>
      <rPr>
        <sz val="11"/>
        <rFont val="宋体"/>
        <charset val="134"/>
      </rPr>
      <t>其他残疾人事业支出</t>
    </r>
  </si>
  <si>
    <r>
      <rPr>
        <b/>
        <sz val="11"/>
        <rFont val="Times New Roman"/>
        <charset val="134"/>
      </rPr>
      <t xml:space="preserve">  </t>
    </r>
    <r>
      <rPr>
        <b/>
        <sz val="11"/>
        <rFont val="宋体"/>
        <charset val="134"/>
      </rPr>
      <t>红十字事业</t>
    </r>
  </si>
  <si>
    <r>
      <rPr>
        <sz val="11"/>
        <rFont val="Times New Roman"/>
        <charset val="134"/>
      </rPr>
      <t xml:space="preserve">    </t>
    </r>
    <r>
      <rPr>
        <sz val="11"/>
        <rFont val="宋体"/>
        <charset val="134"/>
      </rPr>
      <t>事业运行</t>
    </r>
  </si>
  <si>
    <r>
      <rPr>
        <sz val="11"/>
        <rFont val="Times New Roman"/>
        <charset val="134"/>
      </rPr>
      <t xml:space="preserve">    </t>
    </r>
    <r>
      <rPr>
        <sz val="11"/>
        <rFont val="宋体"/>
        <charset val="134"/>
      </rPr>
      <t>其他红十字事业支出</t>
    </r>
  </si>
  <si>
    <r>
      <rPr>
        <b/>
        <sz val="11"/>
        <rFont val="Times New Roman"/>
        <charset val="134"/>
      </rPr>
      <t xml:space="preserve">  </t>
    </r>
    <r>
      <rPr>
        <b/>
        <sz val="11"/>
        <rFont val="宋体"/>
        <charset val="134"/>
      </rPr>
      <t>最低生活保障</t>
    </r>
  </si>
  <si>
    <r>
      <rPr>
        <sz val="11"/>
        <rFont val="Times New Roman"/>
        <charset val="134"/>
      </rPr>
      <t xml:space="preserve">    </t>
    </r>
    <r>
      <rPr>
        <sz val="11"/>
        <rFont val="宋体"/>
        <charset val="134"/>
      </rPr>
      <t>城市最低生活保障金支出</t>
    </r>
  </si>
  <si>
    <t xml:space="preserve">    农村最低生活保障金支出</t>
  </si>
  <si>
    <r>
      <rPr>
        <b/>
        <sz val="11"/>
        <rFont val="Times New Roman"/>
        <charset val="134"/>
      </rPr>
      <t xml:space="preserve">  </t>
    </r>
    <r>
      <rPr>
        <b/>
        <sz val="11"/>
        <rFont val="宋体"/>
        <charset val="134"/>
      </rPr>
      <t>临时救助</t>
    </r>
  </si>
  <si>
    <r>
      <rPr>
        <sz val="11"/>
        <rFont val="Times New Roman"/>
        <charset val="134"/>
      </rPr>
      <t xml:space="preserve">    </t>
    </r>
    <r>
      <rPr>
        <sz val="11"/>
        <rFont val="宋体"/>
        <charset val="134"/>
      </rPr>
      <t>临时救助支出</t>
    </r>
  </si>
  <si>
    <r>
      <rPr>
        <sz val="11"/>
        <rFont val="Times New Roman"/>
        <charset val="134"/>
      </rPr>
      <t xml:space="preserve">    </t>
    </r>
    <r>
      <rPr>
        <sz val="11"/>
        <rFont val="宋体"/>
        <charset val="134"/>
      </rPr>
      <t>流浪乞讨人员救助支出</t>
    </r>
  </si>
  <si>
    <r>
      <rPr>
        <b/>
        <sz val="11"/>
        <rFont val="Times New Roman"/>
        <charset val="134"/>
      </rPr>
      <t xml:space="preserve">  </t>
    </r>
    <r>
      <rPr>
        <b/>
        <sz val="11"/>
        <rFont val="宋体"/>
        <charset val="134"/>
      </rPr>
      <t>特困人员救助供养</t>
    </r>
  </si>
  <si>
    <r>
      <rPr>
        <sz val="11"/>
        <rFont val="Times New Roman"/>
        <charset val="134"/>
      </rPr>
      <t xml:space="preserve">    </t>
    </r>
    <r>
      <rPr>
        <sz val="11"/>
        <rFont val="宋体"/>
        <charset val="134"/>
      </rPr>
      <t>城市特困人员救助供养支出</t>
    </r>
  </si>
  <si>
    <r>
      <rPr>
        <sz val="11"/>
        <rFont val="Times New Roman"/>
        <charset val="134"/>
      </rPr>
      <t xml:space="preserve">    </t>
    </r>
    <r>
      <rPr>
        <sz val="11"/>
        <rFont val="宋体"/>
        <charset val="134"/>
      </rPr>
      <t>农村特困人员救助供养支出</t>
    </r>
  </si>
  <si>
    <t xml:space="preserve">  补充道路交通事故社会救助基金</t>
  </si>
  <si>
    <t xml:space="preserve">    对道路交通事故社会救助基金的补助</t>
  </si>
  <si>
    <t xml:space="preserve">    交强险罚款收入补助基金支出</t>
  </si>
  <si>
    <r>
      <rPr>
        <b/>
        <sz val="11"/>
        <rFont val="Times New Roman"/>
        <charset val="134"/>
      </rPr>
      <t xml:space="preserve">  </t>
    </r>
    <r>
      <rPr>
        <b/>
        <sz val="11"/>
        <rFont val="宋体"/>
        <charset val="134"/>
      </rPr>
      <t>其他生活救助</t>
    </r>
  </si>
  <si>
    <t xml:space="preserve">    其他城市生活救助</t>
  </si>
  <si>
    <r>
      <rPr>
        <sz val="11"/>
        <rFont val="Times New Roman"/>
        <charset val="134"/>
      </rPr>
      <t xml:space="preserve">    </t>
    </r>
    <r>
      <rPr>
        <sz val="11"/>
        <rFont val="宋体"/>
        <charset val="134"/>
      </rPr>
      <t>其他农村生活救助</t>
    </r>
  </si>
  <si>
    <r>
      <rPr>
        <b/>
        <sz val="11"/>
        <rFont val="Times New Roman"/>
        <charset val="134"/>
      </rPr>
      <t xml:space="preserve">  </t>
    </r>
    <r>
      <rPr>
        <b/>
        <sz val="11"/>
        <rFont val="宋体"/>
        <charset val="134"/>
      </rPr>
      <t>财政对基本养老保险基金的补助</t>
    </r>
  </si>
  <si>
    <t xml:space="preserve">    财政对企业职工基本养老保险基金的补助</t>
  </si>
  <si>
    <r>
      <rPr>
        <sz val="11"/>
        <rFont val="Times New Roman"/>
        <charset val="134"/>
      </rPr>
      <t xml:space="preserve">    </t>
    </r>
    <r>
      <rPr>
        <sz val="11"/>
        <rFont val="宋体"/>
        <charset val="134"/>
      </rPr>
      <t>财政对城乡居民基本养老保险基金的补助</t>
    </r>
  </si>
  <si>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</si>
  <si>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</si>
  <si>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</si>
  <si>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</si>
  <si>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</si>
  <si>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r>
      <rPr>
        <b/>
        <sz val="11"/>
        <rFont val="Times New Roman"/>
        <charset val="134"/>
      </rPr>
      <t xml:space="preserve">  </t>
    </r>
    <r>
      <rPr>
        <b/>
        <sz val="11"/>
        <rFont val="宋体"/>
        <charset val="134"/>
      </rPr>
      <t>退役军人管理事务</t>
    </r>
  </si>
  <si>
    <r>
      <rPr>
        <sz val="11"/>
        <rFont val="Times New Roman"/>
        <charset val="134"/>
      </rPr>
      <t xml:space="preserve">    </t>
    </r>
    <r>
      <rPr>
        <sz val="11"/>
        <rFont val="宋体"/>
        <charset val="134"/>
      </rPr>
      <t>拥军优属</t>
    </r>
  </si>
  <si>
    <t xml:space="preserve">    军供保障</t>
  </si>
  <si>
    <r>
      <rPr>
        <sz val="11"/>
        <rFont val="Times New Roman"/>
        <charset val="134"/>
      </rPr>
      <t xml:space="preserve">    </t>
    </r>
    <r>
      <rPr>
        <sz val="11"/>
        <rFont val="宋体"/>
        <charset val="134"/>
      </rPr>
      <t>其他退役军人事务管理支出</t>
    </r>
  </si>
  <si>
    <t xml:space="preserve">  财政代缴社会保险费支出</t>
  </si>
  <si>
    <t xml:space="preserve">    财政代缴城乡居民基本养老保险费支出</t>
  </si>
  <si>
    <t xml:space="preserve">    财政代缴其他社会保险费支出</t>
  </si>
  <si>
    <r>
      <rPr>
        <b/>
        <sz val="11"/>
        <rFont val="Times New Roman"/>
        <charset val="134"/>
      </rPr>
      <t xml:space="preserve">  </t>
    </r>
    <r>
      <rPr>
        <b/>
        <sz val="11"/>
        <rFont val="宋体"/>
        <charset val="134"/>
      </rPr>
      <t>其他社会保障和就业支出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</si>
  <si>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其他社会保障和就业支出</t>
    </r>
    <r>
      <rPr>
        <sz val="11"/>
        <rFont val="Times New Roman"/>
        <charset val="134"/>
      </rPr>
      <t>(</t>
    </r>
    <r>
      <rPr>
        <sz val="11"/>
        <rFont val="宋体"/>
        <charset val="134"/>
      </rPr>
      <t>项</t>
    </r>
    <r>
      <rPr>
        <sz val="11"/>
        <rFont val="Times New Roman"/>
        <charset val="134"/>
      </rPr>
      <t>)</t>
    </r>
  </si>
  <si>
    <t>卫生健康支出</t>
  </si>
  <si>
    <r>
      <rPr>
        <b/>
        <sz val="11"/>
        <rFont val="Times New Roman"/>
        <charset val="134"/>
      </rPr>
      <t xml:space="preserve">  </t>
    </r>
    <r>
      <rPr>
        <b/>
        <sz val="11"/>
        <rFont val="宋体"/>
        <charset val="134"/>
      </rPr>
      <t>卫生健康管理事务</t>
    </r>
  </si>
  <si>
    <r>
      <rPr>
        <sz val="11"/>
        <rFont val="Times New Roman"/>
        <charset val="134"/>
      </rPr>
      <t xml:space="preserve">    </t>
    </r>
    <r>
      <rPr>
        <sz val="11"/>
        <rFont val="宋体"/>
        <charset val="134"/>
      </rPr>
      <t>其他卫生健康管理事务支出</t>
    </r>
  </si>
  <si>
    <r>
      <rPr>
        <b/>
        <sz val="11"/>
        <rFont val="Times New Roman"/>
        <charset val="134"/>
      </rPr>
      <t xml:space="preserve">  </t>
    </r>
    <r>
      <rPr>
        <b/>
        <sz val="11"/>
        <rFont val="宋体"/>
        <charset val="134"/>
      </rPr>
      <t>公立医院</t>
    </r>
  </si>
  <si>
    <r>
      <rPr>
        <sz val="11"/>
        <rFont val="Times New Roman"/>
        <charset val="134"/>
      </rPr>
      <t xml:space="preserve">    </t>
    </r>
    <r>
      <rPr>
        <sz val="11"/>
        <rFont val="宋体"/>
        <charset val="134"/>
      </rPr>
      <t>综合医院</t>
    </r>
  </si>
  <si>
    <r>
      <rPr>
        <sz val="11"/>
        <rFont val="Times New Roman"/>
        <charset val="134"/>
      </rPr>
      <t xml:space="preserve">    </t>
    </r>
    <r>
      <rPr>
        <sz val="11"/>
        <rFont val="宋体"/>
        <charset val="134"/>
      </rPr>
      <t>中医</t>
    </r>
    <r>
      <rPr>
        <sz val="11"/>
        <rFont val="Times New Roman"/>
        <charset val="134"/>
      </rPr>
      <t>(</t>
    </r>
    <r>
      <rPr>
        <sz val="11"/>
        <rFont val="宋体"/>
        <charset val="134"/>
      </rPr>
      <t>民族</t>
    </r>
    <r>
      <rPr>
        <sz val="11"/>
        <rFont val="Times New Roman"/>
        <charset val="134"/>
      </rPr>
      <t>)</t>
    </r>
    <r>
      <rPr>
        <sz val="11"/>
        <rFont val="宋体"/>
        <charset val="134"/>
      </rPr>
      <t>医院</t>
    </r>
  </si>
  <si>
    <t xml:space="preserve">    传染病医院</t>
  </si>
  <si>
    <t xml:space="preserve">    职业病防治医院</t>
  </si>
  <si>
    <t xml:space="preserve">    精神病医院</t>
  </si>
  <si>
    <r>
      <rPr>
        <sz val="11"/>
        <rFont val="Times New Roman"/>
        <charset val="134"/>
      </rPr>
      <t xml:space="preserve">    </t>
    </r>
    <r>
      <rPr>
        <sz val="11"/>
        <rFont val="宋体"/>
        <charset val="134"/>
      </rPr>
      <t>妇幼保健医院</t>
    </r>
  </si>
  <si>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</si>
  <si>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</si>
  <si>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</si>
  <si>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</si>
  <si>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</si>
  <si>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</si>
  <si>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</si>
  <si>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r>
      <rPr>
        <sz val="11"/>
        <rFont val="Times New Roman"/>
        <charset val="134"/>
      </rPr>
      <t xml:space="preserve">    </t>
    </r>
    <r>
      <rPr>
        <sz val="11"/>
        <rFont val="宋体"/>
        <charset val="134"/>
      </rPr>
      <t>其他公立医院支出</t>
    </r>
  </si>
  <si>
    <r>
      <rPr>
        <b/>
        <sz val="11"/>
        <rFont val="Times New Roman"/>
        <charset val="134"/>
      </rPr>
      <t xml:space="preserve">  </t>
    </r>
    <r>
      <rPr>
        <b/>
        <sz val="11"/>
        <rFont val="宋体"/>
        <charset val="134"/>
      </rPr>
      <t>基层医疗卫生机构</t>
    </r>
  </si>
  <si>
    <r>
      <rPr>
        <sz val="11"/>
        <rFont val="Times New Roman"/>
        <charset val="134"/>
      </rPr>
      <t xml:space="preserve">    </t>
    </r>
    <r>
      <rPr>
        <sz val="11"/>
        <rFont val="宋体"/>
        <charset val="134"/>
      </rPr>
      <t>城市社区卫生机构</t>
    </r>
  </si>
  <si>
    <r>
      <rPr>
        <sz val="11"/>
        <rFont val="Times New Roman"/>
        <charset val="134"/>
      </rPr>
      <t xml:space="preserve">    </t>
    </r>
    <r>
      <rPr>
        <sz val="11"/>
        <rFont val="宋体"/>
        <charset val="134"/>
      </rPr>
      <t>乡镇卫生院</t>
    </r>
  </si>
  <si>
    <r>
      <rPr>
        <sz val="11"/>
        <rFont val="Times New Roman"/>
        <charset val="134"/>
      </rPr>
      <t xml:space="preserve">    </t>
    </r>
    <r>
      <rPr>
        <sz val="11"/>
        <rFont val="宋体"/>
        <charset val="134"/>
      </rPr>
      <t>其他基层医疗卫生机构支出</t>
    </r>
  </si>
  <si>
    <r>
      <rPr>
        <b/>
        <sz val="11"/>
        <rFont val="Times New Roman"/>
        <charset val="134"/>
      </rPr>
      <t xml:space="preserve">  </t>
    </r>
    <r>
      <rPr>
        <b/>
        <sz val="11"/>
        <rFont val="宋体"/>
        <charset val="134"/>
      </rPr>
      <t>公共卫生</t>
    </r>
  </si>
  <si>
    <r>
      <rPr>
        <sz val="11"/>
        <rFont val="Times New Roman"/>
        <charset val="134"/>
      </rPr>
      <t xml:space="preserve">    </t>
    </r>
    <r>
      <rPr>
        <sz val="11"/>
        <rFont val="宋体"/>
        <charset val="134"/>
      </rPr>
      <t>疾病预防控制机构</t>
    </r>
  </si>
  <si>
    <r>
      <rPr>
        <sz val="11"/>
        <rFont val="Times New Roman"/>
        <charset val="134"/>
      </rPr>
      <t xml:space="preserve">    </t>
    </r>
    <r>
      <rPr>
        <sz val="11"/>
        <rFont val="宋体"/>
        <charset val="134"/>
      </rPr>
      <t>卫生监督机构</t>
    </r>
  </si>
  <si>
    <r>
      <rPr>
        <sz val="11"/>
        <rFont val="Times New Roman"/>
        <charset val="134"/>
      </rPr>
      <t xml:space="preserve">    </t>
    </r>
    <r>
      <rPr>
        <sz val="11"/>
        <rFont val="宋体"/>
        <charset val="134"/>
      </rPr>
      <t>妇幼保健机构</t>
    </r>
  </si>
  <si>
    <t xml:space="preserve">    精神卫生机构</t>
  </si>
  <si>
    <t xml:space="preserve">    应急救治机构</t>
  </si>
  <si>
    <t xml:space="preserve">    采供血机构</t>
  </si>
  <si>
    <t xml:space="preserve">    其他专业公共卫生机构</t>
  </si>
  <si>
    <r>
      <rPr>
        <sz val="11"/>
        <rFont val="Times New Roman"/>
        <charset val="134"/>
      </rPr>
      <t xml:space="preserve">    </t>
    </r>
    <r>
      <rPr>
        <sz val="11"/>
        <rFont val="宋体"/>
        <charset val="134"/>
      </rPr>
      <t>基本公共卫生服务</t>
    </r>
  </si>
  <si>
    <r>
      <rPr>
        <sz val="11"/>
        <rFont val="Times New Roman"/>
        <charset val="134"/>
      </rPr>
      <t xml:space="preserve">    </t>
    </r>
    <r>
      <rPr>
        <sz val="11"/>
        <rFont val="宋体"/>
        <charset val="134"/>
      </rPr>
      <t>重大公共卫生服务</t>
    </r>
  </si>
  <si>
    <r>
      <rPr>
        <sz val="11"/>
        <rFont val="Times New Roman"/>
        <charset val="134"/>
      </rPr>
      <t xml:space="preserve">    </t>
    </r>
    <r>
      <rPr>
        <sz val="11"/>
        <rFont val="宋体"/>
        <charset val="134"/>
      </rPr>
      <t>突发公共卫生事件应急处置</t>
    </r>
  </si>
  <si>
    <r>
      <rPr>
        <sz val="11"/>
        <rFont val="Times New Roman"/>
        <charset val="134"/>
      </rPr>
      <t xml:space="preserve">    </t>
    </r>
    <r>
      <rPr>
        <sz val="11"/>
        <rFont val="宋体"/>
        <charset val="134"/>
      </rPr>
      <t>其他公共卫生支出</t>
    </r>
  </si>
  <si>
    <r>
      <rPr>
        <b/>
        <sz val="11"/>
        <rFont val="Times New Roman"/>
        <charset val="134"/>
      </rPr>
      <t xml:space="preserve">  </t>
    </r>
    <r>
      <rPr>
        <b/>
        <sz val="11"/>
        <rFont val="宋体"/>
        <charset val="134"/>
      </rPr>
      <t>计划生育事务</t>
    </r>
  </si>
  <si>
    <t xml:space="preserve">    计划生育机构</t>
  </si>
  <si>
    <r>
      <rPr>
        <sz val="11"/>
        <rFont val="Times New Roman"/>
        <charset val="134"/>
      </rPr>
      <t xml:space="preserve">    </t>
    </r>
    <r>
      <rPr>
        <sz val="11"/>
        <rFont val="宋体"/>
        <charset val="134"/>
      </rPr>
      <t>计划生育服务</t>
    </r>
  </si>
  <si>
    <t xml:space="preserve">    其他计划生育事务支出</t>
  </si>
  <si>
    <r>
      <rPr>
        <b/>
        <sz val="11"/>
        <rFont val="Times New Roman"/>
        <charset val="134"/>
      </rPr>
      <t xml:space="preserve">  </t>
    </r>
    <r>
      <rPr>
        <b/>
        <sz val="11"/>
        <rFont val="宋体"/>
        <charset val="134"/>
      </rPr>
      <t>行政事业单位医疗</t>
    </r>
  </si>
  <si>
    <r>
      <rPr>
        <sz val="11"/>
        <rFont val="Times New Roman"/>
        <charset val="134"/>
      </rPr>
      <t xml:space="preserve">    </t>
    </r>
    <r>
      <rPr>
        <sz val="11"/>
        <rFont val="宋体"/>
        <charset val="134"/>
      </rPr>
      <t>行政单位医疗</t>
    </r>
  </si>
  <si>
    <r>
      <rPr>
        <sz val="11"/>
        <rFont val="Times New Roman"/>
        <charset val="134"/>
      </rPr>
      <t xml:space="preserve">    </t>
    </r>
    <r>
      <rPr>
        <sz val="11"/>
        <rFont val="宋体"/>
        <charset val="134"/>
      </rPr>
      <t>事业单位医疗</t>
    </r>
  </si>
  <si>
    <r>
      <rPr>
        <sz val="11"/>
        <rFont val="Times New Roman"/>
        <charset val="134"/>
      </rPr>
      <t xml:space="preserve">    </t>
    </r>
    <r>
      <rPr>
        <sz val="11"/>
        <rFont val="宋体"/>
        <charset val="134"/>
      </rPr>
      <t>公务员医疗补助</t>
    </r>
  </si>
  <si>
    <t xml:space="preserve">    其他行政事业单位医疗支出</t>
  </si>
  <si>
    <r>
      <rPr>
        <b/>
        <sz val="11"/>
        <rFont val="Times New Roman"/>
        <charset val="134"/>
      </rPr>
      <t xml:space="preserve">  </t>
    </r>
    <r>
      <rPr>
        <b/>
        <sz val="11"/>
        <rFont val="宋体"/>
        <charset val="134"/>
      </rPr>
      <t>财政对基本医疗保险基金的补助</t>
    </r>
  </si>
  <si>
    <t xml:space="preserve">    财政对职工基本医疗保险基金的补助</t>
  </si>
  <si>
    <r>
      <rPr>
        <sz val="11"/>
        <rFont val="Times New Roman"/>
        <charset val="134"/>
      </rPr>
      <t xml:space="preserve">    </t>
    </r>
    <r>
      <rPr>
        <sz val="11"/>
        <rFont val="宋体"/>
        <charset val="134"/>
      </rPr>
      <t>财政对城乡居民基本医疗保险基金的补助</t>
    </r>
  </si>
  <si>
    <r>
      <rPr>
        <sz val="11"/>
        <rFont val="Times New Roman"/>
        <charset val="134"/>
      </rPr>
      <t xml:space="preserve">    </t>
    </r>
    <r>
      <rPr>
        <sz val="11"/>
        <rFont val="宋体"/>
        <charset val="134"/>
      </rPr>
      <t>财政对其他基本医疗保险基金的补助</t>
    </r>
  </si>
  <si>
    <r>
      <rPr>
        <b/>
        <sz val="11"/>
        <rFont val="Times New Roman"/>
        <charset val="134"/>
      </rPr>
      <t xml:space="preserve">  </t>
    </r>
    <r>
      <rPr>
        <b/>
        <sz val="11"/>
        <rFont val="宋体"/>
        <charset val="134"/>
      </rPr>
      <t>医疗救助</t>
    </r>
  </si>
  <si>
    <r>
      <rPr>
        <sz val="11"/>
        <rFont val="Times New Roman"/>
        <charset val="134"/>
      </rPr>
      <t xml:space="preserve">    </t>
    </r>
    <r>
      <rPr>
        <sz val="11"/>
        <rFont val="宋体"/>
        <charset val="134"/>
      </rPr>
      <t>城乡医疗救助</t>
    </r>
  </si>
  <si>
    <t xml:space="preserve">    疾病应急救助</t>
  </si>
  <si>
    <r>
      <rPr>
        <sz val="11"/>
        <rFont val="Times New Roman"/>
        <charset val="134"/>
      </rPr>
      <t xml:space="preserve">    </t>
    </r>
    <r>
      <rPr>
        <sz val="11"/>
        <rFont val="宋体"/>
        <charset val="134"/>
      </rPr>
      <t>其他医疗救助支出</t>
    </r>
  </si>
  <si>
    <r>
      <rPr>
        <b/>
        <sz val="11"/>
        <rFont val="Times New Roman"/>
        <charset val="134"/>
      </rPr>
      <t xml:space="preserve">  </t>
    </r>
    <r>
      <rPr>
        <b/>
        <sz val="11"/>
        <rFont val="宋体"/>
        <charset val="134"/>
      </rPr>
      <t>优抚对象医疗</t>
    </r>
  </si>
  <si>
    <r>
      <rPr>
        <sz val="11"/>
        <rFont val="Times New Roman"/>
        <charset val="134"/>
      </rPr>
      <t xml:space="preserve">    </t>
    </r>
    <r>
      <rPr>
        <sz val="11"/>
        <rFont val="宋体"/>
        <charset val="134"/>
      </rPr>
      <t>优抚对象医疗补助</t>
    </r>
  </si>
  <si>
    <t xml:space="preserve">    其他优抚对象医疗支出</t>
  </si>
  <si>
    <r>
      <rPr>
        <b/>
        <sz val="11"/>
        <rFont val="Times New Roman"/>
        <charset val="134"/>
      </rPr>
      <t xml:space="preserve">  </t>
    </r>
    <r>
      <rPr>
        <b/>
        <sz val="11"/>
        <rFont val="宋体"/>
        <charset val="134"/>
      </rPr>
      <t>医疗保障管理事务</t>
    </r>
  </si>
  <si>
    <r>
      <rPr>
        <sz val="11"/>
        <rFont val="Times New Roman"/>
        <charset val="134"/>
      </rPr>
      <t xml:space="preserve">    </t>
    </r>
    <r>
      <rPr>
        <sz val="11"/>
        <rFont val="宋体"/>
        <charset val="134"/>
      </rPr>
      <t>医疗保障政策管理</t>
    </r>
  </si>
  <si>
    <r>
      <rPr>
        <sz val="11"/>
        <rFont val="Times New Roman"/>
        <charset val="134"/>
      </rPr>
      <t xml:space="preserve">    </t>
    </r>
    <r>
      <rPr>
        <sz val="11"/>
        <rFont val="宋体"/>
        <charset val="134"/>
      </rPr>
      <t>医疗保障经办事务</t>
    </r>
  </si>
  <si>
    <r>
      <rPr>
        <sz val="11"/>
        <rFont val="Times New Roman"/>
        <charset val="134"/>
      </rPr>
      <t xml:space="preserve">    </t>
    </r>
    <r>
      <rPr>
        <sz val="11"/>
        <rFont val="宋体"/>
        <charset val="134"/>
      </rPr>
      <t>其他医疗保障管理事务支出</t>
    </r>
  </si>
  <si>
    <r>
      <rPr>
        <b/>
        <sz val="11"/>
        <rFont val="Times New Roman"/>
        <charset val="134"/>
      </rPr>
      <t xml:space="preserve">  </t>
    </r>
    <r>
      <rPr>
        <b/>
        <sz val="11"/>
        <rFont val="宋体"/>
        <charset val="134"/>
      </rPr>
      <t>中医药事务</t>
    </r>
  </si>
  <si>
    <r>
      <rPr>
        <sz val="11"/>
        <rFont val="Times New Roman"/>
        <charset val="134"/>
      </rPr>
      <t xml:space="preserve">    </t>
    </r>
    <r>
      <rPr>
        <sz val="11"/>
        <rFont val="宋体"/>
        <charset val="134"/>
      </rPr>
      <t>中医</t>
    </r>
    <r>
      <rPr>
        <sz val="11"/>
        <rFont val="Times New Roman"/>
        <charset val="134"/>
      </rPr>
      <t>(</t>
    </r>
    <r>
      <rPr>
        <sz val="11"/>
        <rFont val="宋体"/>
        <charset val="134"/>
      </rPr>
      <t>民族医</t>
    </r>
    <r>
      <rPr>
        <sz val="11"/>
        <rFont val="Times New Roman"/>
        <charset val="134"/>
      </rPr>
      <t>)</t>
    </r>
    <r>
      <rPr>
        <sz val="11"/>
        <rFont val="宋体"/>
        <charset val="134"/>
      </rPr>
      <t>药专项</t>
    </r>
  </si>
  <si>
    <r>
      <rPr>
        <sz val="11"/>
        <rFont val="Times New Roman"/>
        <charset val="134"/>
      </rPr>
      <t xml:space="preserve">    </t>
    </r>
    <r>
      <rPr>
        <sz val="11"/>
        <rFont val="宋体"/>
        <charset val="134"/>
      </rPr>
      <t>其他中医药事务支出</t>
    </r>
  </si>
  <si>
    <r>
      <rPr>
        <b/>
        <sz val="11"/>
        <rFont val="Times New Roman"/>
        <charset val="134"/>
      </rPr>
      <t xml:space="preserve">  </t>
    </r>
    <r>
      <rPr>
        <b/>
        <sz val="11"/>
        <rFont val="宋体"/>
        <charset val="134"/>
      </rPr>
      <t>疾病预防控制事务</t>
    </r>
  </si>
  <si>
    <r>
      <rPr>
        <sz val="11"/>
        <rFont val="Times New Roman"/>
        <charset val="134"/>
      </rPr>
      <t xml:space="preserve">    </t>
    </r>
    <r>
      <rPr>
        <sz val="11"/>
        <rFont val="宋体"/>
        <charset val="134"/>
      </rPr>
      <t>其他疾病预防控制事务支出</t>
    </r>
  </si>
  <si>
    <r>
      <rPr>
        <b/>
        <sz val="11"/>
        <rFont val="Times New Roman"/>
        <charset val="134"/>
      </rPr>
      <t xml:space="preserve">  </t>
    </r>
    <r>
      <rPr>
        <b/>
        <sz val="11"/>
        <rFont val="宋体"/>
        <charset val="134"/>
      </rPr>
      <t>托育服务</t>
    </r>
  </si>
  <si>
    <t xml:space="preserve">    托育机构</t>
  </si>
  <si>
    <r>
      <rPr>
        <sz val="11"/>
        <rFont val="Times New Roman"/>
        <charset val="134"/>
      </rPr>
      <t xml:space="preserve">    </t>
    </r>
    <r>
      <rPr>
        <sz val="11"/>
        <rFont val="宋体"/>
        <charset val="134"/>
      </rPr>
      <t>其他托育服务支出</t>
    </r>
  </si>
  <si>
    <r>
      <rPr>
        <b/>
        <sz val="11"/>
        <rFont val="Times New Roman"/>
        <charset val="134"/>
      </rPr>
      <t xml:space="preserve">  </t>
    </r>
    <r>
      <rPr>
        <b/>
        <sz val="11"/>
        <rFont val="宋体"/>
        <charset val="134"/>
      </rPr>
      <t>其他卫生健康支出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</si>
  <si>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其他卫生健康支出</t>
    </r>
    <r>
      <rPr>
        <sz val="11"/>
        <rFont val="Times New Roman"/>
        <charset val="134"/>
      </rPr>
      <t>(</t>
    </r>
    <r>
      <rPr>
        <sz val="11"/>
        <rFont val="宋体"/>
        <charset val="134"/>
      </rPr>
      <t>项</t>
    </r>
    <r>
      <rPr>
        <sz val="11"/>
        <rFont val="Times New Roman"/>
        <charset val="134"/>
      </rPr>
      <t>)</t>
    </r>
  </si>
  <si>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</si>
  <si>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</si>
  <si>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</si>
  <si>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</si>
  <si>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</si>
  <si>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</si>
  <si>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</si>
  <si>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</si>
  <si>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</si>
  <si>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</si>
  <si>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</si>
  <si>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</si>
  <si>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r>
      <rPr>
        <b/>
        <sz val="11"/>
        <rFont val="Times New Roman"/>
        <charset val="134"/>
      </rPr>
      <t xml:space="preserve">  </t>
    </r>
    <r>
      <rPr>
        <b/>
        <sz val="11"/>
        <rFont val="宋体"/>
        <charset val="134"/>
      </rPr>
      <t>污染防治</t>
    </r>
  </si>
  <si>
    <r>
      <rPr>
        <sz val="11"/>
        <rFont val="Times New Roman"/>
        <charset val="134"/>
      </rPr>
      <t xml:space="preserve">    </t>
    </r>
    <r>
      <rPr>
        <sz val="11"/>
        <rFont val="宋体"/>
        <charset val="134"/>
      </rPr>
      <t>大气</t>
    </r>
  </si>
  <si>
    <r>
      <rPr>
        <sz val="11"/>
        <rFont val="Times New Roman"/>
        <charset val="134"/>
      </rPr>
      <t xml:space="preserve">    </t>
    </r>
    <r>
      <rPr>
        <sz val="11"/>
        <rFont val="宋体"/>
        <charset val="134"/>
      </rPr>
      <t>水体</t>
    </r>
  </si>
  <si>
    <t xml:space="preserve">    噪声</t>
  </si>
  <si>
    <r>
      <rPr>
        <sz val="11"/>
        <rFont val="Times New Roman"/>
        <charset val="134"/>
      </rPr>
      <t xml:space="preserve">    </t>
    </r>
    <r>
      <rPr>
        <sz val="11"/>
        <rFont val="宋体"/>
        <charset val="134"/>
      </rPr>
      <t>固体废弃物与化学品</t>
    </r>
  </si>
  <si>
    <t xml:space="preserve">    放射源和放射性废物监管</t>
  </si>
  <si>
    <t xml:space="preserve">    辐射</t>
  </si>
  <si>
    <r>
      <rPr>
        <sz val="11"/>
        <rFont val="Times New Roman"/>
        <charset val="134"/>
      </rPr>
      <t xml:space="preserve">    </t>
    </r>
    <r>
      <rPr>
        <sz val="11"/>
        <rFont val="宋体"/>
        <charset val="134"/>
      </rPr>
      <t>土壤</t>
    </r>
  </si>
  <si>
    <r>
      <rPr>
        <sz val="11"/>
        <rFont val="Times New Roman"/>
        <charset val="134"/>
      </rPr>
      <t xml:space="preserve">    </t>
    </r>
    <r>
      <rPr>
        <sz val="11"/>
        <rFont val="宋体"/>
        <charset val="134"/>
      </rPr>
      <t>其他污染防治支出</t>
    </r>
  </si>
  <si>
    <r>
      <rPr>
        <b/>
        <sz val="11"/>
        <rFont val="Times New Roman"/>
        <charset val="134"/>
      </rPr>
      <t xml:space="preserve">  </t>
    </r>
    <r>
      <rPr>
        <b/>
        <sz val="11"/>
        <rFont val="宋体"/>
        <charset val="134"/>
      </rPr>
      <t>自然生态保护</t>
    </r>
  </si>
  <si>
    <r>
      <rPr>
        <sz val="11"/>
        <rFont val="Times New Roman"/>
        <charset val="134"/>
      </rPr>
      <t xml:space="preserve">    </t>
    </r>
    <r>
      <rPr>
        <sz val="11"/>
        <rFont val="宋体"/>
        <charset val="134"/>
      </rPr>
      <t>生态保护</t>
    </r>
  </si>
  <si>
    <r>
      <rPr>
        <sz val="11"/>
        <rFont val="Times New Roman"/>
        <charset val="134"/>
      </rPr>
      <t xml:space="preserve">    </t>
    </r>
    <r>
      <rPr>
        <sz val="11"/>
        <rFont val="宋体"/>
        <charset val="134"/>
      </rPr>
      <t>农村环境保护</t>
    </r>
  </si>
  <si>
    <r>
      <rPr>
        <sz val="11"/>
        <rFont val="Times New Roman"/>
        <charset val="134"/>
      </rPr>
      <t xml:space="preserve">    </t>
    </r>
    <r>
      <rPr>
        <sz val="11"/>
        <rFont val="宋体"/>
        <charset val="134"/>
      </rPr>
      <t>生物及物种资源保护</t>
    </r>
  </si>
  <si>
    <t xml:space="preserve">    草原生态修复治理</t>
  </si>
  <si>
    <t xml:space="preserve">    自然保护地</t>
  </si>
  <si>
    <r>
      <rPr>
        <sz val="11"/>
        <rFont val="Times New Roman"/>
        <charset val="134"/>
      </rPr>
      <t xml:space="preserve">    </t>
    </r>
    <r>
      <rPr>
        <sz val="11"/>
        <rFont val="宋体"/>
        <charset val="134"/>
      </rPr>
      <t>其他自然生态保护支出</t>
    </r>
  </si>
  <si>
    <r>
      <rPr>
        <b/>
        <sz val="11"/>
        <rFont val="Times New Roman"/>
        <charset val="134"/>
      </rPr>
      <t xml:space="preserve">  </t>
    </r>
    <r>
      <rPr>
        <b/>
        <sz val="11"/>
        <rFont val="宋体"/>
        <charset val="134"/>
      </rPr>
      <t>森林保护修复</t>
    </r>
  </si>
  <si>
    <r>
      <rPr>
        <sz val="11"/>
        <rFont val="Times New Roman"/>
        <charset val="134"/>
      </rPr>
      <t xml:space="preserve">    </t>
    </r>
    <r>
      <rPr>
        <sz val="11"/>
        <rFont val="宋体"/>
        <charset val="134"/>
      </rPr>
      <t>森林管护</t>
    </r>
  </si>
  <si>
    <t xml:space="preserve">    社会保险补助</t>
  </si>
  <si>
    <t xml:space="preserve">    政策性社会性支出补助</t>
  </si>
  <si>
    <t xml:space="preserve">    天然林保护工程建设</t>
  </si>
  <si>
    <t xml:space="preserve">    停伐补助</t>
  </si>
  <si>
    <r>
      <rPr>
        <sz val="11"/>
        <rFont val="Times New Roman"/>
        <charset val="134"/>
      </rPr>
      <t xml:space="preserve">    </t>
    </r>
    <r>
      <rPr>
        <sz val="11"/>
        <rFont val="宋体"/>
        <charset val="134"/>
      </rPr>
      <t>其他森林保护修复支出</t>
    </r>
  </si>
  <si>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</si>
  <si>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</si>
  <si>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</si>
  <si>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</si>
  <si>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</si>
  <si>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</si>
  <si>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</si>
  <si>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</si>
  <si>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r>
      <rPr>
        <b/>
        <sz val="11"/>
        <rFont val="Times New Roman"/>
        <charset val="134"/>
      </rPr>
      <t xml:space="preserve">  </t>
    </r>
    <r>
      <rPr>
        <b/>
        <sz val="11"/>
        <rFont val="宋体"/>
        <charset val="134"/>
      </rPr>
      <t>能源节约利用</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</si>
  <si>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能源节约利用</t>
    </r>
    <r>
      <rPr>
        <sz val="11"/>
        <rFont val="Times New Roman"/>
        <charset val="134"/>
      </rPr>
      <t>(</t>
    </r>
    <r>
      <rPr>
        <sz val="11"/>
        <rFont val="宋体"/>
        <charset val="134"/>
      </rPr>
      <t>项</t>
    </r>
    <r>
      <rPr>
        <sz val="11"/>
        <rFont val="Times New Roman"/>
        <charset val="134"/>
      </rPr>
      <t>)</t>
    </r>
  </si>
  <si>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</si>
  <si>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</si>
  <si>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</si>
  <si>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</si>
  <si>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</si>
  <si>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</si>
  <si>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清洁能源</t>
  </si>
  <si>
    <t xml:space="preserve">    可再生能源</t>
  </si>
  <si>
    <t xml:space="preserve">    其他清洁能源支出</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</si>
  <si>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</si>
  <si>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</si>
  <si>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</si>
  <si>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</si>
  <si>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</si>
  <si>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</si>
  <si>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</si>
  <si>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</si>
  <si>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r>
      <rPr>
        <b/>
        <sz val="11"/>
        <rFont val="Times New Roman"/>
        <charset val="134"/>
      </rPr>
      <t xml:space="preserve">  </t>
    </r>
    <r>
      <rPr>
        <b/>
        <sz val="11"/>
        <rFont val="宋体"/>
        <charset val="134"/>
      </rPr>
      <t>其他节能环保支出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</si>
  <si>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其他节能环保支出</t>
    </r>
    <r>
      <rPr>
        <sz val="11"/>
        <rFont val="Times New Roman"/>
        <charset val="134"/>
      </rPr>
      <t>(</t>
    </r>
    <r>
      <rPr>
        <sz val="11"/>
        <rFont val="宋体"/>
        <charset val="134"/>
      </rPr>
      <t>项</t>
    </r>
    <r>
      <rPr>
        <sz val="11"/>
        <rFont val="Times New Roman"/>
        <charset val="134"/>
      </rPr>
      <t>)</t>
    </r>
  </si>
  <si>
    <t>城乡社区支出</t>
  </si>
  <si>
    <r>
      <rPr>
        <b/>
        <sz val="11"/>
        <rFont val="Times New Roman"/>
        <charset val="134"/>
      </rPr>
      <t xml:space="preserve">  </t>
    </r>
    <r>
      <rPr>
        <b/>
        <sz val="11"/>
        <rFont val="宋体"/>
        <charset val="134"/>
      </rPr>
      <t>城乡社区管理事务</t>
    </r>
  </si>
  <si>
    <r>
      <rPr>
        <sz val="11"/>
        <rFont val="Times New Roman"/>
        <charset val="134"/>
      </rPr>
      <t xml:space="preserve">    </t>
    </r>
    <r>
      <rPr>
        <sz val="11"/>
        <rFont val="宋体"/>
        <charset val="134"/>
      </rPr>
      <t>城管执法</t>
    </r>
  </si>
  <si>
    <t xml:space="preserve">    工程建设标准规范编制与监管</t>
  </si>
  <si>
    <r>
      <rPr>
        <sz val="11"/>
        <rFont val="Times New Roman"/>
        <charset val="134"/>
      </rPr>
      <t xml:space="preserve">    </t>
    </r>
    <r>
      <rPr>
        <sz val="11"/>
        <rFont val="宋体"/>
        <charset val="134"/>
      </rPr>
      <t>工程建设管理</t>
    </r>
  </si>
  <si>
    <t xml:space="preserve">    市政公用行业市场监管</t>
  </si>
  <si>
    <t xml:space="preserve">    住宅建设与房地产市场监管</t>
  </si>
  <si>
    <t xml:space="preserve">    执业资格注册、资质审查</t>
  </si>
  <si>
    <r>
      <rPr>
        <sz val="11"/>
        <rFont val="Times New Roman"/>
        <charset val="134"/>
      </rPr>
      <t xml:space="preserve">    </t>
    </r>
    <r>
      <rPr>
        <sz val="11"/>
        <rFont val="宋体"/>
        <charset val="134"/>
      </rPr>
      <t>其他城乡社区管理事务支出</t>
    </r>
  </si>
  <si>
    <t xml:space="preserve">  城乡社区规划与管理(款)</t>
  </si>
  <si>
    <t xml:space="preserve">    城乡社区规划与管理(项)</t>
  </si>
  <si>
    <r>
      <rPr>
        <b/>
        <sz val="11"/>
        <rFont val="Times New Roman"/>
        <charset val="134"/>
      </rPr>
      <t xml:space="preserve">  </t>
    </r>
    <r>
      <rPr>
        <b/>
        <sz val="11"/>
        <rFont val="宋体"/>
        <charset val="134"/>
      </rPr>
      <t>城乡社区公共设施</t>
    </r>
  </si>
  <si>
    <r>
      <rPr>
        <sz val="11"/>
        <rFont val="Times New Roman"/>
        <charset val="134"/>
      </rPr>
      <t xml:space="preserve">    </t>
    </r>
    <r>
      <rPr>
        <sz val="11"/>
        <rFont val="宋体"/>
        <charset val="134"/>
      </rPr>
      <t>小城镇基础设施建设</t>
    </r>
  </si>
  <si>
    <r>
      <rPr>
        <sz val="11"/>
        <rFont val="Times New Roman"/>
        <charset val="134"/>
      </rPr>
      <t xml:space="preserve">    </t>
    </r>
    <r>
      <rPr>
        <sz val="11"/>
        <rFont val="宋体"/>
        <charset val="134"/>
      </rPr>
      <t>其他城乡社区公共设施支出</t>
    </r>
  </si>
  <si>
    <r>
      <rPr>
        <b/>
        <sz val="11"/>
        <rFont val="Times New Roman"/>
        <charset val="134"/>
      </rPr>
      <t xml:space="preserve">  </t>
    </r>
    <r>
      <rPr>
        <b/>
        <sz val="11"/>
        <rFont val="宋体"/>
        <charset val="134"/>
      </rPr>
      <t>城乡社区环境卫生</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</si>
  <si>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城乡社区环境卫生</t>
    </r>
    <r>
      <rPr>
        <sz val="11"/>
        <rFont val="Times New Roman"/>
        <charset val="134"/>
      </rPr>
      <t>(</t>
    </r>
    <r>
      <rPr>
        <sz val="11"/>
        <rFont val="宋体"/>
        <charset val="134"/>
      </rPr>
      <t>项</t>
    </r>
    <r>
      <rPr>
        <sz val="11"/>
        <rFont val="Times New Roman"/>
        <charset val="134"/>
      </rPr>
      <t>)</t>
    </r>
  </si>
  <si>
    <t xml:space="preserve">  建设市场管理与监督(款)</t>
  </si>
  <si>
    <t xml:space="preserve">    建设市场管理与监督(项)</t>
  </si>
  <si>
    <r>
      <rPr>
        <b/>
        <sz val="11"/>
        <rFont val="Times New Roman"/>
        <charset val="134"/>
      </rPr>
      <t xml:space="preserve">  </t>
    </r>
    <r>
      <rPr>
        <b/>
        <sz val="11"/>
        <rFont val="宋体"/>
        <charset val="134"/>
      </rPr>
      <t>其他城乡社区支出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</si>
  <si>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其他城乡社区支出</t>
    </r>
    <r>
      <rPr>
        <sz val="11"/>
        <rFont val="Times New Roman"/>
        <charset val="134"/>
      </rPr>
      <t>(</t>
    </r>
    <r>
      <rPr>
        <sz val="11"/>
        <rFont val="宋体"/>
        <charset val="134"/>
      </rPr>
      <t>项</t>
    </r>
    <r>
      <rPr>
        <sz val="11"/>
        <rFont val="Times New Roman"/>
        <charset val="134"/>
      </rPr>
      <t>)</t>
    </r>
  </si>
  <si>
    <t>农林水支出</t>
  </si>
  <si>
    <r>
      <rPr>
        <b/>
        <sz val="11"/>
        <rFont val="Times New Roman"/>
        <charset val="134"/>
      </rPr>
      <t xml:space="preserve">  </t>
    </r>
    <r>
      <rPr>
        <b/>
        <sz val="11"/>
        <rFont val="宋体"/>
        <charset val="134"/>
      </rPr>
      <t>农业农村</t>
    </r>
  </si>
  <si>
    <t xml:space="preserve">    农垦运行</t>
  </si>
  <si>
    <r>
      <rPr>
        <sz val="11"/>
        <rFont val="Times New Roman"/>
        <charset val="134"/>
      </rPr>
      <t xml:space="preserve">    </t>
    </r>
    <r>
      <rPr>
        <sz val="11"/>
        <rFont val="宋体"/>
        <charset val="134"/>
      </rPr>
      <t>科技转化与推广服务</t>
    </r>
  </si>
  <si>
    <r>
      <rPr>
        <sz val="11"/>
        <rFont val="Times New Roman"/>
        <charset val="134"/>
      </rPr>
      <t xml:space="preserve">    </t>
    </r>
    <r>
      <rPr>
        <sz val="11"/>
        <rFont val="宋体"/>
        <charset val="134"/>
      </rPr>
      <t>病虫害控制</t>
    </r>
  </si>
  <si>
    <r>
      <rPr>
        <sz val="11"/>
        <rFont val="Times New Roman"/>
        <charset val="134"/>
      </rPr>
      <t xml:space="preserve">    </t>
    </r>
    <r>
      <rPr>
        <sz val="11"/>
        <rFont val="宋体"/>
        <charset val="134"/>
      </rPr>
      <t>农产品质量安全</t>
    </r>
  </si>
  <si>
    <r>
      <rPr>
        <sz val="11"/>
        <rFont val="Times New Roman"/>
        <charset val="134"/>
      </rPr>
      <t xml:space="preserve">    </t>
    </r>
    <r>
      <rPr>
        <sz val="11"/>
        <rFont val="宋体"/>
        <charset val="134"/>
      </rPr>
      <t>执法监管</t>
    </r>
  </si>
  <si>
    <t xml:space="preserve">    统计监测与信息服务</t>
  </si>
  <si>
    <r>
      <rPr>
        <sz val="11"/>
        <rFont val="Times New Roman"/>
        <charset val="134"/>
      </rPr>
      <t xml:space="preserve">    </t>
    </r>
    <r>
      <rPr>
        <sz val="11"/>
        <rFont val="宋体"/>
        <charset val="134"/>
      </rPr>
      <t>行业业务管理</t>
    </r>
  </si>
  <si>
    <t xml:space="preserve">    对外交流与合作</t>
  </si>
  <si>
    <r>
      <rPr>
        <sz val="11"/>
        <rFont val="Times New Roman"/>
        <charset val="134"/>
      </rPr>
      <t xml:space="preserve">    </t>
    </r>
    <r>
      <rPr>
        <sz val="11"/>
        <rFont val="宋体"/>
        <charset val="134"/>
      </rPr>
      <t>防灾救灾</t>
    </r>
  </si>
  <si>
    <r>
      <rPr>
        <sz val="11"/>
        <rFont val="Times New Roman"/>
        <charset val="134"/>
      </rPr>
      <t xml:space="preserve">    </t>
    </r>
    <r>
      <rPr>
        <sz val="11"/>
        <rFont val="宋体"/>
        <charset val="134"/>
      </rPr>
      <t>稳定农民收入补贴</t>
    </r>
  </si>
  <si>
    <r>
      <rPr>
        <sz val="11"/>
        <rFont val="Times New Roman"/>
        <charset val="134"/>
      </rPr>
      <t xml:space="preserve">    </t>
    </r>
    <r>
      <rPr>
        <sz val="11"/>
        <rFont val="宋体"/>
        <charset val="134"/>
      </rPr>
      <t>农业结构调整补贴</t>
    </r>
  </si>
  <si>
    <r>
      <rPr>
        <sz val="11"/>
        <rFont val="Times New Roman"/>
        <charset val="134"/>
      </rPr>
      <t xml:space="preserve">    </t>
    </r>
    <r>
      <rPr>
        <sz val="11"/>
        <rFont val="宋体"/>
        <charset val="134"/>
      </rPr>
      <t>农业生产发展</t>
    </r>
  </si>
  <si>
    <r>
      <rPr>
        <sz val="11"/>
        <rFont val="Times New Roman"/>
        <charset val="134"/>
      </rPr>
      <t xml:space="preserve">    </t>
    </r>
    <r>
      <rPr>
        <sz val="11"/>
        <rFont val="宋体"/>
        <charset val="134"/>
      </rPr>
      <t>农村合作经济</t>
    </r>
  </si>
  <si>
    <t xml:space="preserve">    农产品加工与促销</t>
  </si>
  <si>
    <r>
      <rPr>
        <sz val="11"/>
        <rFont val="Times New Roman"/>
        <charset val="134"/>
      </rPr>
      <t xml:space="preserve">    </t>
    </r>
    <r>
      <rPr>
        <sz val="11"/>
        <rFont val="宋体"/>
        <charset val="134"/>
      </rPr>
      <t>农村社会事业</t>
    </r>
  </si>
  <si>
    <r>
      <rPr>
        <sz val="11"/>
        <rFont val="Times New Roman"/>
        <charset val="134"/>
      </rPr>
      <t xml:space="preserve">    </t>
    </r>
    <r>
      <rPr>
        <sz val="11"/>
        <rFont val="宋体"/>
        <charset val="134"/>
      </rPr>
      <t>农业生态资源保护</t>
    </r>
  </si>
  <si>
    <r>
      <rPr>
        <sz val="11"/>
        <rFont val="Times New Roman"/>
        <charset val="134"/>
      </rPr>
      <t xml:space="preserve">    </t>
    </r>
    <r>
      <rPr>
        <sz val="11"/>
        <rFont val="宋体"/>
        <charset val="134"/>
      </rPr>
      <t>乡村道路建设</t>
    </r>
  </si>
  <si>
    <r>
      <rPr>
        <sz val="11"/>
        <rFont val="Times New Roman"/>
        <charset val="134"/>
      </rPr>
      <t xml:space="preserve">    </t>
    </r>
    <r>
      <rPr>
        <sz val="11"/>
        <rFont val="宋体"/>
        <charset val="134"/>
      </rPr>
      <t>渔业发展</t>
    </r>
  </si>
  <si>
    <r>
      <rPr>
        <sz val="11"/>
        <rFont val="Times New Roman"/>
        <charset val="134"/>
      </rPr>
      <t xml:space="preserve">    </t>
    </r>
    <r>
      <rPr>
        <sz val="11"/>
        <rFont val="宋体"/>
        <charset val="134"/>
      </rPr>
      <t>对高校毕业生到基层任职补助</t>
    </r>
  </si>
  <si>
    <r>
      <rPr>
        <sz val="11"/>
        <rFont val="Times New Roman"/>
        <charset val="134"/>
      </rPr>
      <t xml:space="preserve">    </t>
    </r>
    <r>
      <rPr>
        <sz val="11"/>
        <rFont val="宋体"/>
        <charset val="134"/>
      </rPr>
      <t>耕地建设与利用</t>
    </r>
  </si>
  <si>
    <r>
      <rPr>
        <sz val="11"/>
        <rFont val="Times New Roman"/>
        <charset val="134"/>
      </rPr>
      <t xml:space="preserve">    </t>
    </r>
    <r>
      <rPr>
        <sz val="11"/>
        <rFont val="宋体"/>
        <charset val="134"/>
      </rPr>
      <t>其他农业农村支出</t>
    </r>
  </si>
  <si>
    <r>
      <rPr>
        <b/>
        <sz val="11"/>
        <rFont val="Times New Roman"/>
        <charset val="134"/>
      </rPr>
      <t xml:space="preserve">  </t>
    </r>
    <r>
      <rPr>
        <b/>
        <sz val="11"/>
        <rFont val="宋体"/>
        <charset val="134"/>
      </rPr>
      <t>林业和草原</t>
    </r>
  </si>
  <si>
    <t xml:space="preserve">    事业机构</t>
  </si>
  <si>
    <r>
      <rPr>
        <sz val="11"/>
        <rFont val="Times New Roman"/>
        <charset val="134"/>
      </rPr>
      <t xml:space="preserve">    </t>
    </r>
    <r>
      <rPr>
        <sz val="11"/>
        <rFont val="宋体"/>
        <charset val="134"/>
      </rPr>
      <t>森林资源培育</t>
    </r>
  </si>
  <si>
    <t xml:space="preserve">    技术推广与转化</t>
  </si>
  <si>
    <r>
      <rPr>
        <sz val="11"/>
        <rFont val="Times New Roman"/>
        <charset val="134"/>
      </rPr>
      <t xml:space="preserve">    </t>
    </r>
    <r>
      <rPr>
        <sz val="11"/>
        <rFont val="宋体"/>
        <charset val="134"/>
      </rPr>
      <t>森林资源管理</t>
    </r>
  </si>
  <si>
    <r>
      <rPr>
        <sz val="11"/>
        <rFont val="Times New Roman"/>
        <charset val="134"/>
      </rPr>
      <t xml:space="preserve">    </t>
    </r>
    <r>
      <rPr>
        <sz val="11"/>
        <rFont val="宋体"/>
        <charset val="134"/>
      </rPr>
      <t>森林生态效益补偿</t>
    </r>
  </si>
  <si>
    <r>
      <rPr>
        <sz val="11"/>
        <rFont val="Times New Roman"/>
        <charset val="134"/>
      </rPr>
      <t xml:space="preserve">    </t>
    </r>
    <r>
      <rPr>
        <sz val="11"/>
        <rFont val="宋体"/>
        <charset val="134"/>
      </rPr>
      <t>动植物保护</t>
    </r>
  </si>
  <si>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</si>
  <si>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</si>
  <si>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</si>
  <si>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</si>
  <si>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</si>
  <si>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</si>
  <si>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</si>
  <si>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</si>
  <si>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r>
      <rPr>
        <sz val="11"/>
        <rFont val="Times New Roman"/>
        <charset val="134"/>
      </rPr>
      <t xml:space="preserve">    </t>
    </r>
    <r>
      <rPr>
        <sz val="11"/>
        <rFont val="宋体"/>
        <charset val="134"/>
      </rPr>
      <t>林业草原防灾减灾</t>
    </r>
  </si>
  <si>
    <t xml:space="preserve">    草原管理</t>
  </si>
  <si>
    <t xml:space="preserve">    行业业务管理</t>
  </si>
  <si>
    <t xml:space="preserve">    退耕还林还草</t>
  </si>
  <si>
    <r>
      <rPr>
        <sz val="11"/>
        <rFont val="Times New Roman"/>
        <charset val="134"/>
      </rPr>
      <t xml:space="preserve">    </t>
    </r>
    <r>
      <rPr>
        <sz val="11"/>
        <rFont val="宋体"/>
        <charset val="134"/>
      </rPr>
      <t>其他林业和草原支出</t>
    </r>
  </si>
  <si>
    <r>
      <rPr>
        <b/>
        <sz val="11"/>
        <rFont val="Times New Roman"/>
        <charset val="134"/>
      </rPr>
      <t xml:space="preserve">  </t>
    </r>
    <r>
      <rPr>
        <b/>
        <sz val="11"/>
        <rFont val="宋体"/>
        <charset val="134"/>
      </rPr>
      <t>水利</t>
    </r>
  </si>
  <si>
    <r>
      <rPr>
        <sz val="11"/>
        <rFont val="Times New Roman"/>
        <charset val="134"/>
      </rPr>
      <t xml:space="preserve">    </t>
    </r>
    <r>
      <rPr>
        <sz val="11"/>
        <rFont val="宋体"/>
        <charset val="134"/>
      </rPr>
      <t>水利行业业务管理</t>
    </r>
  </si>
  <si>
    <r>
      <rPr>
        <sz val="11"/>
        <rFont val="Times New Roman"/>
        <charset val="134"/>
      </rPr>
      <t xml:space="preserve">    </t>
    </r>
    <r>
      <rPr>
        <sz val="11"/>
        <rFont val="宋体"/>
        <charset val="134"/>
      </rPr>
      <t>水利工程建设</t>
    </r>
  </si>
  <si>
    <r>
      <rPr>
        <sz val="11"/>
        <rFont val="Times New Roman"/>
        <charset val="134"/>
      </rPr>
      <t xml:space="preserve">    </t>
    </r>
    <r>
      <rPr>
        <sz val="11"/>
        <rFont val="宋体"/>
        <charset val="134"/>
      </rPr>
      <t>水利工程运行与维护</t>
    </r>
  </si>
  <si>
    <t xml:space="preserve">    长江黄河等流域管理</t>
  </si>
  <si>
    <t xml:space="preserve">    水利前期工作</t>
  </si>
  <si>
    <r>
      <rPr>
        <sz val="11"/>
        <rFont val="Times New Roman"/>
        <charset val="134"/>
      </rPr>
      <t xml:space="preserve">    </t>
    </r>
    <r>
      <rPr>
        <sz val="11"/>
        <rFont val="宋体"/>
        <charset val="134"/>
      </rPr>
      <t>水利执法监督</t>
    </r>
  </si>
  <si>
    <r>
      <rPr>
        <sz val="11"/>
        <rFont val="Times New Roman"/>
        <charset val="134"/>
      </rPr>
      <t xml:space="preserve">    </t>
    </r>
    <r>
      <rPr>
        <sz val="11"/>
        <rFont val="宋体"/>
        <charset val="134"/>
      </rPr>
      <t>水土保持</t>
    </r>
  </si>
  <si>
    <r>
      <rPr>
        <sz val="11"/>
        <rFont val="Times New Roman"/>
        <charset val="134"/>
      </rPr>
      <t xml:space="preserve">    </t>
    </r>
    <r>
      <rPr>
        <sz val="11"/>
        <rFont val="宋体"/>
        <charset val="134"/>
      </rPr>
      <t>水资源节约管理与保护</t>
    </r>
  </si>
  <si>
    <t xml:space="preserve">    水质监测</t>
  </si>
  <si>
    <t xml:space="preserve">    水文测报</t>
  </si>
  <si>
    <r>
      <rPr>
        <sz val="11"/>
        <rFont val="Times New Roman"/>
        <charset val="134"/>
      </rPr>
      <t xml:space="preserve">    </t>
    </r>
    <r>
      <rPr>
        <sz val="11"/>
        <rFont val="宋体"/>
        <charset val="134"/>
      </rPr>
      <t>防汛</t>
    </r>
  </si>
  <si>
    <r>
      <rPr>
        <sz val="11"/>
        <rFont val="Times New Roman"/>
        <charset val="134"/>
      </rPr>
      <t xml:space="preserve">    </t>
    </r>
    <r>
      <rPr>
        <sz val="11"/>
        <rFont val="宋体"/>
        <charset val="134"/>
      </rPr>
      <t>抗旱</t>
    </r>
  </si>
  <si>
    <t xml:space="preserve">    农村水利</t>
  </si>
  <si>
    <t xml:space="preserve">    水利技术推广</t>
  </si>
  <si>
    <t xml:space="preserve">    国际河流治理与管理</t>
  </si>
  <si>
    <t xml:space="preserve">    江河湖库水系综合整治</t>
  </si>
  <si>
    <r>
      <rPr>
        <sz val="11"/>
        <rFont val="Times New Roman"/>
        <charset val="134"/>
      </rPr>
      <t xml:space="preserve">    </t>
    </r>
    <r>
      <rPr>
        <sz val="11"/>
        <rFont val="宋体"/>
        <charset val="134"/>
      </rPr>
      <t>大中型水库移民后期扶持专项支出</t>
    </r>
  </si>
  <si>
    <t xml:space="preserve">    水利安全监督</t>
  </si>
  <si>
    <t xml:space="preserve">    水利建设征地及移民支出</t>
  </si>
  <si>
    <r>
      <rPr>
        <sz val="11"/>
        <rFont val="Times New Roman"/>
        <charset val="134"/>
      </rPr>
      <t xml:space="preserve">    </t>
    </r>
    <r>
      <rPr>
        <sz val="11"/>
        <rFont val="宋体"/>
        <charset val="134"/>
      </rPr>
      <t>农村供水</t>
    </r>
  </si>
  <si>
    <t xml:space="preserve">    南水北调工程建设</t>
  </si>
  <si>
    <t xml:space="preserve">    南水北调工程管理</t>
  </si>
  <si>
    <r>
      <rPr>
        <sz val="11"/>
        <rFont val="Times New Roman"/>
        <charset val="134"/>
      </rPr>
      <t xml:space="preserve">    </t>
    </r>
    <r>
      <rPr>
        <sz val="11"/>
        <rFont val="宋体"/>
        <charset val="134"/>
      </rPr>
      <t>其他水利支出</t>
    </r>
  </si>
  <si>
    <r>
      <rPr>
        <b/>
        <sz val="11"/>
        <rFont val="Times New Roman"/>
        <charset val="134"/>
      </rPr>
      <t xml:space="preserve">  </t>
    </r>
    <r>
      <rPr>
        <b/>
        <sz val="11"/>
        <rFont val="宋体"/>
        <charset val="134"/>
      </rPr>
      <t>巩固脱贫攻坚成果衔接乡村振兴</t>
    </r>
  </si>
  <si>
    <r>
      <rPr>
        <sz val="11"/>
        <rFont val="Times New Roman"/>
        <charset val="134"/>
      </rPr>
      <t xml:space="preserve">    </t>
    </r>
    <r>
      <rPr>
        <sz val="11"/>
        <rFont val="宋体"/>
        <charset val="134"/>
      </rPr>
      <t>农村基础设施建设</t>
    </r>
  </si>
  <si>
    <r>
      <rPr>
        <sz val="11"/>
        <rFont val="Times New Roman"/>
        <charset val="134"/>
      </rPr>
      <t xml:space="preserve">    </t>
    </r>
    <r>
      <rPr>
        <sz val="11"/>
        <rFont val="宋体"/>
        <charset val="134"/>
      </rPr>
      <t>生产发展</t>
    </r>
  </si>
  <si>
    <t xml:space="preserve">    社会发展</t>
  </si>
  <si>
    <r>
      <rPr>
        <sz val="11"/>
        <rFont val="Times New Roman"/>
        <charset val="134"/>
      </rPr>
      <t xml:space="preserve">    </t>
    </r>
    <r>
      <rPr>
        <sz val="11"/>
        <rFont val="宋体"/>
        <charset val="134"/>
      </rPr>
      <t>贷款奖补和贴息</t>
    </r>
  </si>
  <si>
    <t xml:space="preserve">    “三西”农业建设专项补助</t>
  </si>
  <si>
    <r>
      <rPr>
        <sz val="11"/>
        <rFont val="Times New Roman"/>
        <charset val="134"/>
      </rPr>
      <t xml:space="preserve">    </t>
    </r>
    <r>
      <rPr>
        <sz val="11"/>
        <rFont val="宋体"/>
        <charset val="134"/>
      </rPr>
      <t>其他巩固脱贫攻坚成果衔接乡村振兴支出</t>
    </r>
  </si>
  <si>
    <r>
      <rPr>
        <b/>
        <sz val="11"/>
        <rFont val="Times New Roman"/>
        <charset val="134"/>
      </rPr>
      <t xml:space="preserve">  </t>
    </r>
    <r>
      <rPr>
        <b/>
        <sz val="11"/>
        <rFont val="宋体"/>
        <charset val="134"/>
      </rPr>
      <t>农村综合改革</t>
    </r>
  </si>
  <si>
    <r>
      <rPr>
        <sz val="11"/>
        <rFont val="Times New Roman"/>
        <charset val="134"/>
      </rPr>
      <t xml:space="preserve">    </t>
    </r>
    <r>
      <rPr>
        <sz val="11"/>
        <rFont val="宋体"/>
        <charset val="134"/>
      </rPr>
      <t>对村级公益事业建设的补助</t>
    </r>
  </si>
  <si>
    <r>
      <rPr>
        <sz val="11"/>
        <rFont val="Times New Roman"/>
        <charset val="134"/>
      </rPr>
      <t xml:space="preserve">    </t>
    </r>
    <r>
      <rPr>
        <sz val="11"/>
        <rFont val="宋体"/>
        <charset val="134"/>
      </rPr>
      <t>对村民委员会和村党支部的补助</t>
    </r>
  </si>
  <si>
    <t xml:space="preserve">    对村集体经济组织的补助</t>
  </si>
  <si>
    <r>
      <rPr>
        <sz val="11"/>
        <rFont val="Times New Roman"/>
        <charset val="134"/>
      </rPr>
      <t xml:space="preserve">    </t>
    </r>
    <r>
      <rPr>
        <sz val="11"/>
        <rFont val="宋体"/>
        <charset val="134"/>
      </rPr>
      <t>农村综合改革示范试点补助</t>
    </r>
  </si>
  <si>
    <t xml:space="preserve">    其他农村综合改革支出</t>
  </si>
  <si>
    <r>
      <rPr>
        <b/>
        <sz val="11"/>
        <rFont val="Times New Roman"/>
        <charset val="134"/>
      </rPr>
      <t xml:space="preserve">  </t>
    </r>
    <r>
      <rPr>
        <b/>
        <sz val="11"/>
        <rFont val="宋体"/>
        <charset val="134"/>
      </rPr>
      <t>普惠金融发展支出</t>
    </r>
  </si>
  <si>
    <t xml:space="preserve">    支持农村金融机构</t>
  </si>
  <si>
    <r>
      <rPr>
        <sz val="11"/>
        <rFont val="Times New Roman"/>
        <charset val="134"/>
      </rPr>
      <t xml:space="preserve">    </t>
    </r>
    <r>
      <rPr>
        <sz val="11"/>
        <rFont val="宋体"/>
        <charset val="134"/>
      </rPr>
      <t>农业保险保费补贴</t>
    </r>
  </si>
  <si>
    <r>
      <rPr>
        <sz val="11"/>
        <rFont val="Times New Roman"/>
        <charset val="134"/>
      </rPr>
      <t xml:space="preserve">    </t>
    </r>
    <r>
      <rPr>
        <sz val="11"/>
        <rFont val="宋体"/>
        <charset val="134"/>
      </rPr>
      <t>创业担保贷款贴息及奖补</t>
    </r>
  </si>
  <si>
    <t xml:space="preserve">    补充创业担保贷款基金</t>
  </si>
  <si>
    <r>
      <rPr>
        <sz val="11"/>
        <rFont val="Times New Roman"/>
        <charset val="134"/>
      </rPr>
      <t xml:space="preserve">    </t>
    </r>
    <r>
      <rPr>
        <sz val="11"/>
        <rFont val="宋体"/>
        <charset val="134"/>
      </rPr>
      <t>其他普惠金融发展支出</t>
    </r>
  </si>
  <si>
    <r>
      <rPr>
        <b/>
        <sz val="11"/>
        <rFont val="Times New Roman"/>
        <charset val="134"/>
      </rPr>
      <t xml:space="preserve">  </t>
    </r>
    <r>
      <rPr>
        <b/>
        <sz val="11"/>
        <rFont val="宋体"/>
        <charset val="134"/>
      </rPr>
      <t>目标价格补贴</t>
    </r>
  </si>
  <si>
    <r>
      <rPr>
        <sz val="11"/>
        <rFont val="Times New Roman"/>
        <charset val="134"/>
      </rPr>
      <t xml:space="preserve">    </t>
    </r>
    <r>
      <rPr>
        <sz val="11"/>
        <rFont val="宋体"/>
        <charset val="134"/>
      </rPr>
      <t>棉花目标价格补贴</t>
    </r>
  </si>
  <si>
    <r>
      <rPr>
        <sz val="11"/>
        <rFont val="Times New Roman"/>
        <charset val="134"/>
      </rPr>
      <t xml:space="preserve">    </t>
    </r>
    <r>
      <rPr>
        <sz val="11"/>
        <rFont val="宋体"/>
        <charset val="134"/>
      </rPr>
      <t>其他目标价格补贴</t>
    </r>
  </si>
  <si>
    <r>
      <rPr>
        <b/>
        <sz val="11"/>
        <rFont val="Times New Roman"/>
        <charset val="134"/>
      </rPr>
      <t xml:space="preserve">  </t>
    </r>
    <r>
      <rPr>
        <b/>
        <sz val="11"/>
        <rFont val="宋体"/>
        <charset val="134"/>
      </rPr>
      <t>其他农林水支出</t>
    </r>
    <r>
      <rPr>
        <b/>
        <sz val="11"/>
        <rFont val="Times New Roman"/>
        <charset val="134"/>
      </rPr>
      <t>(</t>
    </r>
    <r>
      <rPr>
        <b/>
        <sz val="11"/>
        <rFont val="宋体"/>
        <charset val="134"/>
      </rPr>
      <t>款</t>
    </r>
    <r>
      <rPr>
        <b/>
        <sz val="11"/>
        <rFont val="Times New Roman"/>
        <charset val="134"/>
      </rPr>
      <t>)</t>
    </r>
  </si>
  <si>
    <t xml:space="preserve">    化解其他公益性乡村债务支出</t>
  </si>
  <si>
    <r>
      <rPr>
        <sz val="11"/>
        <rFont val="Times New Roman"/>
        <charset val="134"/>
      </rPr>
      <t xml:space="preserve">    </t>
    </r>
    <r>
      <rPr>
        <sz val="11"/>
        <rFont val="宋体"/>
        <charset val="134"/>
      </rPr>
      <t>其他农林水支出</t>
    </r>
    <r>
      <rPr>
        <sz val="11"/>
        <rFont val="Times New Roman"/>
        <charset val="134"/>
      </rPr>
      <t>(</t>
    </r>
    <r>
      <rPr>
        <sz val="11"/>
        <rFont val="宋体"/>
        <charset val="134"/>
      </rPr>
      <t>项</t>
    </r>
    <r>
      <rPr>
        <sz val="11"/>
        <rFont val="Times New Roman"/>
        <charset val="134"/>
      </rPr>
      <t>)</t>
    </r>
  </si>
  <si>
    <t>交通运输支出</t>
  </si>
  <si>
    <r>
      <rPr>
        <b/>
        <sz val="11"/>
        <rFont val="Times New Roman"/>
        <charset val="134"/>
      </rPr>
      <t xml:space="preserve">  </t>
    </r>
    <r>
      <rPr>
        <b/>
        <sz val="11"/>
        <rFont val="宋体"/>
        <charset val="134"/>
      </rPr>
      <t>公路水路运输</t>
    </r>
  </si>
  <si>
    <r>
      <rPr>
        <sz val="11"/>
        <rFont val="Times New Roman"/>
        <charset val="134"/>
      </rPr>
      <t xml:space="preserve">    </t>
    </r>
    <r>
      <rPr>
        <sz val="11"/>
        <rFont val="宋体"/>
        <charset val="134"/>
      </rPr>
      <t>公路建设</t>
    </r>
  </si>
  <si>
    <r>
      <rPr>
        <sz val="11"/>
        <rFont val="Times New Roman"/>
        <charset val="134"/>
      </rPr>
      <t xml:space="preserve">    </t>
    </r>
    <r>
      <rPr>
        <sz val="11"/>
        <rFont val="宋体"/>
        <charset val="134"/>
      </rPr>
      <t>公路养护</t>
    </r>
  </si>
  <si>
    <t xml:space="preserve">    交通运输信息化建设</t>
  </si>
  <si>
    <r>
      <rPr>
        <sz val="11"/>
        <rFont val="Times New Roman"/>
        <charset val="134"/>
      </rPr>
      <t xml:space="preserve">    </t>
    </r>
    <r>
      <rPr>
        <sz val="11"/>
        <rFont val="宋体"/>
        <charset val="134"/>
      </rPr>
      <t>公路和运输安全</t>
    </r>
  </si>
  <si>
    <r>
      <rPr>
        <sz val="11"/>
        <rFont val="Times New Roman"/>
        <charset val="134"/>
      </rPr>
      <t xml:space="preserve">    </t>
    </r>
    <r>
      <rPr>
        <sz val="11"/>
        <rFont val="宋体"/>
        <charset val="134"/>
      </rPr>
      <t>公路运输管理</t>
    </r>
  </si>
  <si>
    <r>
      <rPr>
        <sz val="11"/>
        <rFont val="Times New Roman"/>
        <charset val="134"/>
      </rPr>
      <t xml:space="preserve">    </t>
    </r>
    <r>
      <rPr>
        <sz val="11"/>
        <rFont val="宋体"/>
        <charset val="134"/>
      </rPr>
      <t>公路和运输技术标准化建设</t>
    </r>
  </si>
  <si>
    <t xml:space="preserve">    水运建设</t>
  </si>
  <si>
    <r>
      <rPr>
        <sz val="11"/>
        <rFont val="Times New Roman"/>
        <charset val="134"/>
      </rPr>
      <t xml:space="preserve">    </t>
    </r>
    <r>
      <rPr>
        <sz val="11"/>
        <rFont val="宋体"/>
        <charset val="134"/>
      </rPr>
      <t>航道维护</t>
    </r>
  </si>
  <si>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</si>
  <si>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</si>
  <si>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</si>
  <si>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</si>
  <si>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</si>
  <si>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</si>
  <si>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</si>
  <si>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</si>
  <si>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r>
      <rPr>
        <sz val="11"/>
        <rFont val="Times New Roman"/>
        <charset val="134"/>
      </rPr>
      <t xml:space="preserve">    </t>
    </r>
    <r>
      <rPr>
        <sz val="11"/>
        <rFont val="宋体"/>
        <charset val="134"/>
      </rPr>
      <t>其他公路水路运输支出</t>
    </r>
  </si>
  <si>
    <r>
      <rPr>
        <b/>
        <sz val="11"/>
        <rFont val="Times New Roman"/>
        <charset val="134"/>
      </rPr>
      <t xml:space="preserve">  </t>
    </r>
    <r>
      <rPr>
        <b/>
        <sz val="11"/>
        <rFont val="宋体"/>
        <charset val="134"/>
      </rPr>
      <t>铁路运输</t>
    </r>
  </si>
  <si>
    <t xml:space="preserve">    铁路路网建设</t>
  </si>
  <si>
    <t xml:space="preserve">    铁路还贷专项</t>
  </si>
  <si>
    <r>
      <rPr>
        <sz val="11"/>
        <rFont val="Times New Roman"/>
        <charset val="134"/>
      </rPr>
      <t xml:space="preserve">    </t>
    </r>
    <r>
      <rPr>
        <sz val="11"/>
        <rFont val="宋体"/>
        <charset val="134"/>
      </rPr>
      <t>铁路安全</t>
    </r>
  </si>
  <si>
    <t xml:space="preserve">    铁路专项运输</t>
  </si>
  <si>
    <t xml:space="preserve">    行业监管</t>
  </si>
  <si>
    <r>
      <rPr>
        <sz val="11"/>
        <rFont val="Times New Roman"/>
        <charset val="134"/>
      </rPr>
      <t xml:space="preserve">    </t>
    </r>
    <r>
      <rPr>
        <sz val="11"/>
        <rFont val="宋体"/>
        <charset val="134"/>
      </rPr>
      <t>其他铁路运输支出</t>
    </r>
  </si>
  <si>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</si>
  <si>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</si>
  <si>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</si>
  <si>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</si>
  <si>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</si>
  <si>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</si>
  <si>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</si>
  <si>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</si>
  <si>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</si>
  <si>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</si>
  <si>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r>
      <rPr>
        <b/>
        <sz val="11"/>
        <rFont val="Times New Roman"/>
        <charset val="134"/>
      </rPr>
      <t xml:space="preserve">  </t>
    </r>
    <r>
      <rPr>
        <b/>
        <sz val="11"/>
        <rFont val="宋体"/>
        <charset val="134"/>
      </rPr>
      <t>其他交通运输支出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</si>
  <si>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公共交通运营补助</t>
    </r>
  </si>
  <si>
    <r>
      <rPr>
        <sz val="11"/>
        <rFont val="Times New Roman"/>
        <charset val="134"/>
      </rPr>
      <t xml:space="preserve">    </t>
    </r>
    <r>
      <rPr>
        <sz val="11"/>
        <rFont val="宋体"/>
        <charset val="134"/>
      </rPr>
      <t>其他交通运输支出</t>
    </r>
    <r>
      <rPr>
        <sz val="11"/>
        <rFont val="Times New Roman"/>
        <charset val="134"/>
      </rPr>
      <t>(</t>
    </r>
    <r>
      <rPr>
        <sz val="11"/>
        <rFont val="宋体"/>
        <charset val="134"/>
      </rPr>
      <t>项</t>
    </r>
    <r>
      <rPr>
        <sz val="11"/>
        <rFont val="Times New Roman"/>
        <charset val="134"/>
      </rPr>
      <t>)</t>
    </r>
  </si>
  <si>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</si>
  <si>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</si>
  <si>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</si>
  <si>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</si>
  <si>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</si>
  <si>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</si>
  <si>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</si>
  <si>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</si>
  <si>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r>
      <rPr>
        <b/>
        <sz val="11"/>
        <rFont val="Times New Roman"/>
        <charset val="134"/>
      </rPr>
      <t xml:space="preserve">  </t>
    </r>
    <r>
      <rPr>
        <b/>
        <sz val="11"/>
        <rFont val="宋体"/>
        <charset val="134"/>
      </rPr>
      <t>制造业</t>
    </r>
  </si>
  <si>
    <t xml:space="preserve">    纺织业</t>
  </si>
  <si>
    <t xml:space="preserve">    医药制造业</t>
  </si>
  <si>
    <t xml:space="preserve">    非金属矿物制品业</t>
  </si>
  <si>
    <r>
      <rPr>
        <sz val="11"/>
        <rFont val="Times New Roman"/>
        <charset val="134"/>
      </rPr>
      <t xml:space="preserve">    </t>
    </r>
    <r>
      <rPr>
        <sz val="11"/>
        <rFont val="宋体"/>
        <charset val="134"/>
      </rPr>
      <t>通信设备、计算机及其他电子设备制造业</t>
    </r>
  </si>
  <si>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</si>
  <si>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</si>
  <si>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</si>
  <si>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</si>
  <si>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</si>
  <si>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</si>
  <si>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</si>
  <si>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r>
      <rPr>
        <sz val="11"/>
        <rFont val="Times New Roman"/>
        <charset val="134"/>
      </rPr>
      <t xml:space="preserve">    </t>
    </r>
    <r>
      <rPr>
        <sz val="11"/>
        <rFont val="宋体"/>
        <charset val="134"/>
      </rPr>
      <t>其他制造业支出</t>
    </r>
  </si>
  <si>
    <t xml:space="preserve">  建筑业</t>
  </si>
  <si>
    <t xml:space="preserve">    其他建筑业支出</t>
  </si>
  <si>
    <r>
      <rPr>
        <b/>
        <sz val="11"/>
        <rFont val="Times New Roman"/>
        <charset val="134"/>
      </rPr>
      <t xml:space="preserve">  </t>
    </r>
    <r>
      <rPr>
        <b/>
        <sz val="11"/>
        <rFont val="宋体"/>
        <charset val="134"/>
      </rPr>
      <t>工业和信息产业</t>
    </r>
  </si>
  <si>
    <t xml:space="preserve">    战备应急</t>
  </si>
  <si>
    <t xml:space="preserve">    专用通信</t>
  </si>
  <si>
    <t xml:space="preserve">    无线电及信息通信监管</t>
  </si>
  <si>
    <t xml:space="preserve">    工程建设及运行维护</t>
  </si>
  <si>
    <t xml:space="preserve">    产业发展</t>
  </si>
  <si>
    <r>
      <rPr>
        <sz val="11"/>
        <rFont val="Times New Roman"/>
        <charset val="134"/>
      </rPr>
      <t xml:space="preserve">    </t>
    </r>
    <r>
      <rPr>
        <sz val="11"/>
        <rFont val="宋体"/>
        <charset val="134"/>
      </rPr>
      <t>其他工业和信息产业支出</t>
    </r>
  </si>
  <si>
    <t xml:space="preserve">  国有资产监管</t>
  </si>
  <si>
    <t xml:space="preserve">    国有企业监事会专项</t>
  </si>
  <si>
    <t xml:space="preserve">    中央企业专项管理</t>
  </si>
  <si>
    <t xml:space="preserve">    其他国有资产监管支出</t>
  </si>
  <si>
    <r>
      <rPr>
        <b/>
        <sz val="11"/>
        <rFont val="Times New Roman"/>
        <charset val="134"/>
      </rPr>
      <t xml:space="preserve">  </t>
    </r>
    <r>
      <rPr>
        <b/>
        <sz val="11"/>
        <rFont val="宋体"/>
        <charset val="134"/>
      </rPr>
      <t>支持中小企业发展和管理支出</t>
    </r>
  </si>
  <si>
    <t xml:space="preserve">    科技型中小企业技术创新基金</t>
  </si>
  <si>
    <r>
      <rPr>
        <sz val="11"/>
        <rFont val="Times New Roman"/>
        <charset val="134"/>
      </rPr>
      <t xml:space="preserve">    </t>
    </r>
    <r>
      <rPr>
        <sz val="11"/>
        <rFont val="宋体"/>
        <charset val="134"/>
      </rPr>
      <t>中小企业发展专项</t>
    </r>
  </si>
  <si>
    <t xml:space="preserve">    减免房租补贴</t>
  </si>
  <si>
    <r>
      <rPr>
        <sz val="11"/>
        <rFont val="Times New Roman"/>
        <charset val="134"/>
      </rPr>
      <t xml:space="preserve">    </t>
    </r>
    <r>
      <rPr>
        <sz val="11"/>
        <rFont val="宋体"/>
        <charset val="134"/>
      </rPr>
      <t>其他支持中小企业发展和管理支出</t>
    </r>
  </si>
  <si>
    <r>
      <rPr>
        <b/>
        <sz val="11"/>
        <rFont val="Times New Roman"/>
        <charset val="134"/>
      </rPr>
      <t xml:space="preserve">  </t>
    </r>
    <r>
      <rPr>
        <b/>
        <sz val="11"/>
        <rFont val="宋体"/>
        <charset val="134"/>
      </rPr>
      <t>其他资源勘探工业信息等支出</t>
    </r>
    <r>
      <rPr>
        <b/>
        <sz val="11"/>
        <rFont val="Times New Roman"/>
        <charset val="134"/>
      </rPr>
      <t>(</t>
    </r>
    <r>
      <rPr>
        <b/>
        <sz val="11"/>
        <rFont val="宋体"/>
        <charset val="134"/>
      </rPr>
      <t>款</t>
    </r>
    <r>
      <rPr>
        <b/>
        <sz val="11"/>
        <rFont val="Times New Roman"/>
        <charset val="134"/>
      </rPr>
      <t>)</t>
    </r>
  </si>
  <si>
    <t xml:space="preserve">    黄金事务</t>
  </si>
  <si>
    <t xml:space="preserve">    技术改造支出</t>
  </si>
  <si>
    <t xml:space="preserve">    中药材扶持资金支出</t>
  </si>
  <si>
    <t xml:space="preserve">    重点产业振兴和技术改造项目贷款贴息</t>
  </si>
  <si>
    <r>
      <rPr>
        <sz val="11"/>
        <rFont val="Times New Roman"/>
        <charset val="134"/>
      </rPr>
      <t xml:space="preserve">    </t>
    </r>
    <r>
      <rPr>
        <sz val="11"/>
        <rFont val="宋体"/>
        <charset val="134"/>
      </rPr>
      <t>其他资源勘探工业信息等支出</t>
    </r>
    <r>
      <rPr>
        <sz val="11"/>
        <rFont val="Times New Roman"/>
        <charset val="134"/>
      </rPr>
      <t>(</t>
    </r>
    <r>
      <rPr>
        <sz val="11"/>
        <rFont val="宋体"/>
        <charset val="134"/>
      </rPr>
      <t>项</t>
    </r>
    <r>
      <rPr>
        <sz val="11"/>
        <rFont val="Times New Roman"/>
        <charset val="134"/>
      </rPr>
      <t>)</t>
    </r>
  </si>
  <si>
    <t>商业服务业等支出</t>
  </si>
  <si>
    <r>
      <rPr>
        <b/>
        <sz val="11"/>
        <rFont val="Times New Roman"/>
        <charset val="134"/>
      </rPr>
      <t xml:space="preserve">  </t>
    </r>
    <r>
      <rPr>
        <b/>
        <sz val="11"/>
        <rFont val="宋体"/>
        <charset val="134"/>
      </rPr>
      <t>商业流通事务</t>
    </r>
  </si>
  <si>
    <t xml:space="preserve">    食品流通安全补贴</t>
  </si>
  <si>
    <r>
      <rPr>
        <sz val="11"/>
        <rFont val="Times New Roman"/>
        <charset val="134"/>
      </rPr>
      <t xml:space="preserve">    </t>
    </r>
    <r>
      <rPr>
        <sz val="11"/>
        <rFont val="宋体"/>
        <charset val="134"/>
      </rPr>
      <t>市场监测及信息管理</t>
    </r>
  </si>
  <si>
    <t xml:space="preserve">    民贸企业补贴</t>
  </si>
  <si>
    <t xml:space="preserve">    民贸民品贷款贴息</t>
  </si>
  <si>
    <r>
      <rPr>
        <sz val="11"/>
        <rFont val="Times New Roman"/>
        <charset val="134"/>
      </rPr>
      <t xml:space="preserve">    </t>
    </r>
    <r>
      <rPr>
        <sz val="11"/>
        <rFont val="宋体"/>
        <charset val="134"/>
      </rPr>
      <t>其他商业流通事务支出</t>
    </r>
  </si>
  <si>
    <r>
      <rPr>
        <b/>
        <sz val="11"/>
        <rFont val="Times New Roman"/>
        <charset val="134"/>
      </rPr>
      <t xml:space="preserve">  </t>
    </r>
    <r>
      <rPr>
        <b/>
        <sz val="11"/>
        <rFont val="宋体"/>
        <charset val="134"/>
      </rPr>
      <t>涉外发展服务支出</t>
    </r>
  </si>
  <si>
    <t xml:space="preserve">    外商投资环境建设补助资金</t>
  </si>
  <si>
    <r>
      <rPr>
        <sz val="11"/>
        <rFont val="Times New Roman"/>
        <charset val="134"/>
      </rPr>
      <t xml:space="preserve">    </t>
    </r>
    <r>
      <rPr>
        <sz val="11"/>
        <rFont val="宋体"/>
        <charset val="134"/>
      </rPr>
      <t>其他涉外发展服务支出</t>
    </r>
  </si>
  <si>
    <r>
      <rPr>
        <b/>
        <sz val="11"/>
        <rFont val="Times New Roman"/>
        <charset val="134"/>
      </rPr>
      <t xml:space="preserve">  </t>
    </r>
    <r>
      <rPr>
        <b/>
        <sz val="11"/>
        <rFont val="宋体"/>
        <charset val="134"/>
      </rPr>
      <t>其他商业服务业等支出</t>
    </r>
    <r>
      <rPr>
        <b/>
        <sz val="11"/>
        <rFont val="Times New Roman"/>
        <charset val="134"/>
      </rPr>
      <t>(</t>
    </r>
    <r>
      <rPr>
        <b/>
        <sz val="11"/>
        <rFont val="宋体"/>
        <charset val="134"/>
      </rPr>
      <t>款</t>
    </r>
    <r>
      <rPr>
        <b/>
        <sz val="11"/>
        <rFont val="Times New Roman"/>
        <charset val="134"/>
      </rPr>
      <t>)</t>
    </r>
  </si>
  <si>
    <t xml:space="preserve">    服务业基础设施建设</t>
  </si>
  <si>
    <r>
      <rPr>
        <sz val="11"/>
        <rFont val="Times New Roman"/>
        <charset val="134"/>
      </rPr>
      <t xml:space="preserve">    </t>
    </r>
    <r>
      <rPr>
        <sz val="11"/>
        <rFont val="宋体"/>
        <charset val="134"/>
      </rPr>
      <t>其他商业服务业等支出</t>
    </r>
    <r>
      <rPr>
        <sz val="11"/>
        <rFont val="Times New Roman"/>
        <charset val="134"/>
      </rPr>
      <t>(</t>
    </r>
    <r>
      <rPr>
        <sz val="11"/>
        <rFont val="宋体"/>
        <charset val="134"/>
      </rPr>
      <t>项</t>
    </r>
    <r>
      <rPr>
        <sz val="11"/>
        <rFont val="Times New Roman"/>
        <charset val="134"/>
      </rPr>
      <t>)</t>
    </r>
  </si>
  <si>
    <t>金融支出</t>
  </si>
  <si>
    <r>
      <rPr>
        <b/>
        <sz val="11"/>
        <rFont val="Times New Roman"/>
        <charset val="134"/>
      </rPr>
      <t xml:space="preserve">  </t>
    </r>
    <r>
      <rPr>
        <b/>
        <sz val="11"/>
        <rFont val="宋体"/>
        <charset val="134"/>
      </rPr>
      <t>金融部门行政支出</t>
    </r>
  </si>
  <si>
    <t xml:space="preserve">    安全防卫</t>
  </si>
  <si>
    <r>
      <rPr>
        <sz val="11"/>
        <rFont val="Times New Roman"/>
        <charset val="134"/>
      </rPr>
      <t xml:space="preserve">    </t>
    </r>
    <r>
      <rPr>
        <sz val="11"/>
        <rFont val="宋体"/>
        <charset val="134"/>
      </rPr>
      <t>金融部门其他行政支出</t>
    </r>
  </si>
  <si>
    <r>
      <rPr>
        <b/>
        <sz val="11"/>
        <rFont val="Times New Roman"/>
        <charset val="134"/>
      </rPr>
      <t xml:space="preserve">  </t>
    </r>
    <r>
      <rPr>
        <b/>
        <sz val="11"/>
        <rFont val="宋体"/>
        <charset val="134"/>
      </rPr>
      <t>金融部门监管支出</t>
    </r>
  </si>
  <si>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</si>
  <si>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</si>
  <si>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</si>
  <si>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</si>
  <si>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</si>
  <si>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</si>
  <si>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</si>
  <si>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</si>
  <si>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r>
      <rPr>
        <sz val="11"/>
        <rFont val="Times New Roman"/>
        <charset val="134"/>
      </rPr>
      <t xml:space="preserve">    </t>
    </r>
    <r>
      <rPr>
        <sz val="11"/>
        <rFont val="宋体"/>
        <charset val="134"/>
      </rPr>
      <t>金融部门其他监管支出</t>
    </r>
  </si>
  <si>
    <r>
      <rPr>
        <b/>
        <sz val="11"/>
        <rFont val="Times New Roman"/>
        <charset val="134"/>
      </rPr>
      <t xml:space="preserve">  </t>
    </r>
    <r>
      <rPr>
        <b/>
        <sz val="11"/>
        <rFont val="宋体"/>
        <charset val="134"/>
      </rPr>
      <t>金融发展支出</t>
    </r>
  </si>
  <si>
    <t xml:space="preserve">    政策性银行亏损补贴</t>
  </si>
  <si>
    <t xml:space="preserve">    利息费用补贴支出</t>
  </si>
  <si>
    <t xml:space="preserve">    补充资本金</t>
  </si>
  <si>
    <t xml:space="preserve">    风险基金补助</t>
  </si>
  <si>
    <r>
      <rPr>
        <sz val="11"/>
        <rFont val="Times New Roman"/>
        <charset val="134"/>
      </rPr>
      <t xml:space="preserve">    </t>
    </r>
    <r>
      <rPr>
        <sz val="11"/>
        <rFont val="宋体"/>
        <charset val="134"/>
      </rPr>
      <t>其他金融发展支出</t>
    </r>
  </si>
  <si>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</si>
  <si>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</si>
  <si>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</si>
  <si>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</si>
  <si>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</si>
  <si>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</si>
  <si>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</si>
  <si>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</si>
  <si>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</si>
  <si>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</si>
  <si>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</si>
  <si>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</si>
  <si>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农业农村</t>
  </si>
  <si>
    <t xml:space="preserve">  交通运输</t>
  </si>
  <si>
    <t xml:space="preserve">  住房保障</t>
  </si>
  <si>
    <t xml:space="preserve">  其他支出</t>
  </si>
  <si>
    <t>自然资源海洋气象等支出</t>
  </si>
  <si>
    <r>
      <rPr>
        <b/>
        <sz val="11"/>
        <rFont val="Times New Roman"/>
        <charset val="134"/>
      </rPr>
      <t xml:space="preserve">  </t>
    </r>
    <r>
      <rPr>
        <b/>
        <sz val="11"/>
        <rFont val="宋体"/>
        <charset val="134"/>
      </rPr>
      <t>自然资源事务</t>
    </r>
  </si>
  <si>
    <r>
      <rPr>
        <sz val="11"/>
        <rFont val="Times New Roman"/>
        <charset val="134"/>
      </rPr>
      <t xml:space="preserve">    </t>
    </r>
    <r>
      <rPr>
        <sz val="11"/>
        <rFont val="宋体"/>
        <charset val="134"/>
      </rPr>
      <t>自然资源规划及管理</t>
    </r>
  </si>
  <si>
    <r>
      <rPr>
        <sz val="11"/>
        <rFont val="Times New Roman"/>
        <charset val="134"/>
      </rPr>
      <t xml:space="preserve">    </t>
    </r>
    <r>
      <rPr>
        <sz val="11"/>
        <rFont val="宋体"/>
        <charset val="134"/>
      </rPr>
      <t>自然资源利用与保护</t>
    </r>
  </si>
  <si>
    <t xml:space="preserve">    自然资源社会公益服务</t>
  </si>
  <si>
    <t xml:space="preserve">    自然资源行业业务管理</t>
  </si>
  <si>
    <r>
      <rPr>
        <sz val="11"/>
        <rFont val="Times New Roman"/>
        <charset val="134"/>
      </rPr>
      <t xml:space="preserve">    </t>
    </r>
    <r>
      <rPr>
        <sz val="11"/>
        <rFont val="宋体"/>
        <charset val="134"/>
      </rPr>
      <t>自然资源调查与确权登记</t>
    </r>
  </si>
  <si>
    <t xml:space="preserve">    土地资源储备支出</t>
  </si>
  <si>
    <t xml:space="preserve">    地质矿产资源与环境调查</t>
  </si>
  <si>
    <r>
      <rPr>
        <sz val="11"/>
        <rFont val="Times New Roman"/>
        <charset val="134"/>
      </rPr>
      <t xml:space="preserve">    </t>
    </r>
    <r>
      <rPr>
        <sz val="11"/>
        <rFont val="宋体"/>
        <charset val="134"/>
      </rPr>
      <t>地质勘查与矿产资源管理</t>
    </r>
  </si>
  <si>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</si>
  <si>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</si>
  <si>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</si>
  <si>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</si>
  <si>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</si>
  <si>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</si>
  <si>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</si>
  <si>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</si>
  <si>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</si>
  <si>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</si>
  <si>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</si>
  <si>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</si>
  <si>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r>
      <rPr>
        <sz val="11"/>
        <rFont val="Times New Roman"/>
        <charset val="134"/>
      </rPr>
      <t xml:space="preserve">    </t>
    </r>
    <r>
      <rPr>
        <sz val="11"/>
        <rFont val="宋体"/>
        <charset val="134"/>
      </rPr>
      <t>基础测绘与地理信息监管</t>
    </r>
  </si>
  <si>
    <r>
      <rPr>
        <sz val="11"/>
        <rFont val="Times New Roman"/>
        <charset val="134"/>
      </rPr>
      <t xml:space="preserve">    </t>
    </r>
    <r>
      <rPr>
        <sz val="11"/>
        <rFont val="宋体"/>
        <charset val="134"/>
      </rPr>
      <t>其他自然资源事务支出</t>
    </r>
  </si>
  <si>
    <r>
      <rPr>
        <b/>
        <sz val="11"/>
        <rFont val="Times New Roman"/>
        <charset val="134"/>
      </rPr>
      <t xml:space="preserve">  </t>
    </r>
    <r>
      <rPr>
        <b/>
        <sz val="11"/>
        <rFont val="宋体"/>
        <charset val="134"/>
      </rPr>
      <t>气象事务</t>
    </r>
  </si>
  <si>
    <t xml:space="preserve">    气象事业机构</t>
  </si>
  <si>
    <t xml:space="preserve">    气象探测</t>
  </si>
  <si>
    <t xml:space="preserve">    气象信息传输及管理</t>
  </si>
  <si>
    <t xml:space="preserve">    气象预报预测</t>
  </si>
  <si>
    <r>
      <rPr>
        <sz val="11"/>
        <rFont val="Times New Roman"/>
        <charset val="134"/>
      </rPr>
      <t xml:space="preserve">    </t>
    </r>
    <r>
      <rPr>
        <sz val="11"/>
        <rFont val="宋体"/>
        <charset val="134"/>
      </rPr>
      <t>气象服务</t>
    </r>
  </si>
  <si>
    <r>
      <rPr>
        <sz val="11"/>
        <rFont val="Times New Roman"/>
        <charset val="134"/>
      </rPr>
      <t xml:space="preserve">    </t>
    </r>
    <r>
      <rPr>
        <sz val="11"/>
        <rFont val="宋体"/>
        <charset val="134"/>
      </rPr>
      <t>气象装备保障维护</t>
    </r>
  </si>
  <si>
    <t xml:space="preserve">    气象基础设施建设与维修</t>
  </si>
  <si>
    <t xml:space="preserve">    气象卫星</t>
  </si>
  <si>
    <t xml:space="preserve">    气象法规与标准</t>
  </si>
  <si>
    <t xml:space="preserve">    气象资金审计稽查</t>
  </si>
  <si>
    <r>
      <rPr>
        <sz val="11"/>
        <rFont val="Times New Roman"/>
        <charset val="134"/>
      </rPr>
      <t xml:space="preserve">    </t>
    </r>
    <r>
      <rPr>
        <sz val="11"/>
        <rFont val="宋体"/>
        <charset val="134"/>
      </rPr>
      <t>其他气象事务支出</t>
    </r>
  </si>
  <si>
    <t xml:space="preserve">  其他自然资源海洋气象等支出(款)</t>
  </si>
  <si>
    <t xml:space="preserve">    其他自然资源海洋气象等支出(项)</t>
  </si>
  <si>
    <t>住房保障支出</t>
  </si>
  <si>
    <r>
      <rPr>
        <b/>
        <sz val="11"/>
        <rFont val="Times New Roman"/>
        <charset val="134"/>
      </rPr>
      <t xml:space="preserve">  </t>
    </r>
    <r>
      <rPr>
        <b/>
        <sz val="11"/>
        <rFont val="宋体"/>
        <charset val="134"/>
      </rPr>
      <t>保障性安居工程支出</t>
    </r>
  </si>
  <si>
    <t xml:space="preserve">    沉陷区治理</t>
  </si>
  <si>
    <r>
      <rPr>
        <sz val="11"/>
        <rFont val="Times New Roman"/>
        <charset val="134"/>
      </rPr>
      <t xml:space="preserve">    </t>
    </r>
    <r>
      <rPr>
        <sz val="11"/>
        <rFont val="宋体"/>
        <charset val="134"/>
      </rPr>
      <t>棚户区改造</t>
    </r>
  </si>
  <si>
    <t xml:space="preserve">    少数民族地区游牧民定居工程</t>
  </si>
  <si>
    <r>
      <rPr>
        <sz val="11"/>
        <rFont val="Times New Roman"/>
        <charset val="134"/>
      </rPr>
      <t xml:space="preserve">    </t>
    </r>
    <r>
      <rPr>
        <sz val="11"/>
        <rFont val="宋体"/>
        <charset val="134"/>
      </rPr>
      <t>农村危房改造</t>
    </r>
  </si>
  <si>
    <r>
      <rPr>
        <sz val="11"/>
        <rFont val="Times New Roman"/>
        <charset val="134"/>
      </rPr>
      <t xml:space="preserve">    </t>
    </r>
    <r>
      <rPr>
        <sz val="11"/>
        <rFont val="宋体"/>
        <charset val="134"/>
      </rPr>
      <t>老旧小区改造</t>
    </r>
  </si>
  <si>
    <r>
      <rPr>
        <sz val="11"/>
        <rFont val="Times New Roman"/>
        <charset val="134"/>
      </rPr>
      <t xml:space="preserve">    </t>
    </r>
    <r>
      <rPr>
        <sz val="11"/>
        <rFont val="宋体"/>
        <charset val="134"/>
      </rPr>
      <t>配租型住房保障</t>
    </r>
  </si>
  <si>
    <t xml:space="preserve">    配售型保障性住房</t>
  </si>
  <si>
    <t xml:space="preserve">    城中村改造</t>
  </si>
  <si>
    <r>
      <rPr>
        <sz val="11"/>
        <rFont val="Times New Roman"/>
        <charset val="134"/>
      </rPr>
      <t xml:space="preserve">    </t>
    </r>
    <r>
      <rPr>
        <sz val="11"/>
        <rFont val="宋体"/>
        <charset val="134"/>
      </rPr>
      <t>其他保障性安居工程支出</t>
    </r>
  </si>
  <si>
    <r>
      <rPr>
        <b/>
        <sz val="11"/>
        <rFont val="Times New Roman"/>
        <charset val="134"/>
      </rPr>
      <t xml:space="preserve">  </t>
    </r>
    <r>
      <rPr>
        <b/>
        <sz val="11"/>
        <rFont val="宋体"/>
        <charset val="134"/>
      </rPr>
      <t>住房改革支出</t>
    </r>
  </si>
  <si>
    <r>
      <rPr>
        <sz val="11"/>
        <rFont val="Times New Roman"/>
        <charset val="134"/>
      </rPr>
      <t xml:space="preserve">    </t>
    </r>
    <r>
      <rPr>
        <sz val="11"/>
        <rFont val="宋体"/>
        <charset val="134"/>
      </rPr>
      <t>住房公积金</t>
    </r>
  </si>
  <si>
    <t xml:space="preserve">    提租补贴</t>
  </si>
  <si>
    <t xml:space="preserve">    购房补贴</t>
  </si>
  <si>
    <r>
      <rPr>
        <b/>
        <sz val="11"/>
        <rFont val="Times New Roman"/>
        <charset val="134"/>
      </rPr>
      <t xml:space="preserve">  </t>
    </r>
    <r>
      <rPr>
        <b/>
        <sz val="11"/>
        <rFont val="宋体"/>
        <charset val="134"/>
      </rPr>
      <t>城乡社区住宅</t>
    </r>
  </si>
  <si>
    <t xml:space="preserve">    公有住房建设和维修改造支出</t>
  </si>
  <si>
    <t xml:space="preserve">    住房公积金管理</t>
  </si>
  <si>
    <r>
      <rPr>
        <sz val="11"/>
        <rFont val="Times New Roman"/>
        <charset val="134"/>
      </rPr>
      <t xml:space="preserve">    </t>
    </r>
    <r>
      <rPr>
        <sz val="11"/>
        <rFont val="宋体"/>
        <charset val="134"/>
      </rPr>
      <t>其他城乡社区住宅支出</t>
    </r>
  </si>
  <si>
    <t>粮油物资储备支出</t>
  </si>
  <si>
    <r>
      <rPr>
        <b/>
        <sz val="11"/>
        <rFont val="Times New Roman"/>
        <charset val="134"/>
      </rPr>
      <t xml:space="preserve">  </t>
    </r>
    <r>
      <rPr>
        <b/>
        <sz val="11"/>
        <rFont val="宋体"/>
        <charset val="134"/>
      </rPr>
      <t>粮油物资事务</t>
    </r>
  </si>
  <si>
    <t xml:space="preserve">    财务和审计支出</t>
  </si>
  <si>
    <t xml:space="preserve">    信息统计</t>
  </si>
  <si>
    <t xml:space="preserve">    专项业务活动</t>
  </si>
  <si>
    <t xml:space="preserve">    国家粮油差价补贴</t>
  </si>
  <si>
    <r>
      <rPr>
        <sz val="11"/>
        <rFont val="Times New Roman"/>
        <charset val="134"/>
      </rPr>
      <t xml:space="preserve">    </t>
    </r>
    <r>
      <rPr>
        <sz val="11"/>
        <rFont val="宋体"/>
        <charset val="134"/>
      </rPr>
      <t>粮食财务挂账利息补贴</t>
    </r>
  </si>
  <si>
    <t xml:space="preserve">    粮食财务挂账消化款</t>
  </si>
  <si>
    <t xml:space="preserve">    处理陈化粮补贴</t>
  </si>
  <si>
    <r>
      <rPr>
        <sz val="11"/>
        <rFont val="Times New Roman"/>
        <charset val="134"/>
      </rPr>
      <t xml:space="preserve">    </t>
    </r>
    <r>
      <rPr>
        <sz val="11"/>
        <rFont val="宋体"/>
        <charset val="134"/>
      </rPr>
      <t>粮食风险基金</t>
    </r>
  </si>
  <si>
    <t xml:space="preserve">    粮油市场调控专项资金</t>
  </si>
  <si>
    <t xml:space="preserve">    设施建设</t>
  </si>
  <si>
    <t xml:space="preserve">    设施安全</t>
  </si>
  <si>
    <t xml:space="preserve">    物资保管保养</t>
  </si>
  <si>
    <r>
      <rPr>
        <sz val="11"/>
        <rFont val="Times New Roman"/>
        <charset val="134"/>
      </rPr>
      <t xml:space="preserve">    </t>
    </r>
    <r>
      <rPr>
        <sz val="11"/>
        <rFont val="宋体"/>
        <charset val="134"/>
      </rPr>
      <t>其他粮油物资事务支出</t>
    </r>
  </si>
  <si>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</si>
  <si>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</si>
  <si>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</si>
  <si>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</si>
  <si>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</si>
  <si>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</si>
  <si>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</si>
  <si>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r>
      <rPr>
        <b/>
        <sz val="11"/>
        <rFont val="Times New Roman"/>
        <charset val="134"/>
      </rPr>
      <t xml:space="preserve">  </t>
    </r>
    <r>
      <rPr>
        <b/>
        <sz val="11"/>
        <rFont val="宋体"/>
        <charset val="134"/>
      </rPr>
      <t>粮油储备</t>
    </r>
  </si>
  <si>
    <t xml:space="preserve">    储备粮油补贴</t>
  </si>
  <si>
    <t xml:space="preserve">    储备粮油差价补贴</t>
  </si>
  <si>
    <t xml:space="preserve">    储备粮(油)库建设</t>
  </si>
  <si>
    <t xml:space="preserve">    最低收购价政策支出</t>
  </si>
  <si>
    <r>
      <rPr>
        <sz val="11"/>
        <rFont val="Times New Roman"/>
        <charset val="134"/>
      </rPr>
      <t xml:space="preserve">    </t>
    </r>
    <r>
      <rPr>
        <sz val="11"/>
        <rFont val="宋体"/>
        <charset val="134"/>
      </rPr>
      <t>其他粮油储备支出</t>
    </r>
  </si>
  <si>
    <r>
      <rPr>
        <b/>
        <sz val="11"/>
        <rFont val="Times New Roman"/>
        <charset val="134"/>
      </rPr>
      <t xml:space="preserve">  </t>
    </r>
    <r>
      <rPr>
        <b/>
        <sz val="11"/>
        <rFont val="宋体"/>
        <charset val="134"/>
      </rPr>
      <t>重要商品储备</t>
    </r>
  </si>
  <si>
    <t xml:space="preserve">    棉花储备</t>
  </si>
  <si>
    <t xml:space="preserve">    食糖储备</t>
  </si>
  <si>
    <r>
      <rPr>
        <sz val="11"/>
        <rFont val="Times New Roman"/>
        <charset val="134"/>
      </rPr>
      <t xml:space="preserve">    </t>
    </r>
    <r>
      <rPr>
        <sz val="11"/>
        <rFont val="宋体"/>
        <charset val="134"/>
      </rPr>
      <t>肉类储备</t>
    </r>
  </si>
  <si>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</si>
  <si>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</si>
  <si>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</si>
  <si>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</si>
  <si>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</si>
  <si>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</si>
  <si>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</si>
  <si>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</si>
  <si>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r>
      <rPr>
        <sz val="11"/>
        <rFont val="Times New Roman"/>
        <charset val="134"/>
      </rPr>
      <t xml:space="preserve">    </t>
    </r>
    <r>
      <rPr>
        <sz val="11"/>
        <rFont val="宋体"/>
        <charset val="134"/>
      </rPr>
      <t>其他重要商品储备支出</t>
    </r>
  </si>
  <si>
    <t>灾害防治及应急管理支出</t>
  </si>
  <si>
    <r>
      <rPr>
        <b/>
        <sz val="11"/>
        <rFont val="Times New Roman"/>
        <charset val="134"/>
      </rPr>
      <t xml:space="preserve">  </t>
    </r>
    <r>
      <rPr>
        <b/>
        <sz val="11"/>
        <rFont val="宋体"/>
        <charset val="134"/>
      </rPr>
      <t>应急管理事务</t>
    </r>
  </si>
  <si>
    <r>
      <rPr>
        <sz val="11"/>
        <rFont val="Times New Roman"/>
        <charset val="134"/>
      </rPr>
      <t xml:space="preserve">    </t>
    </r>
    <r>
      <rPr>
        <sz val="11"/>
        <rFont val="宋体"/>
        <charset val="134"/>
      </rPr>
      <t>灾害风险防治</t>
    </r>
  </si>
  <si>
    <t xml:space="preserve">    国务院安委会专项</t>
  </si>
  <si>
    <r>
      <rPr>
        <sz val="11"/>
        <rFont val="Times New Roman"/>
        <charset val="134"/>
      </rPr>
      <t xml:space="preserve">    </t>
    </r>
    <r>
      <rPr>
        <sz val="11"/>
        <rFont val="宋体"/>
        <charset val="134"/>
      </rPr>
      <t>安全监管</t>
    </r>
  </si>
  <si>
    <r>
      <rPr>
        <sz val="11"/>
        <rFont val="Times New Roman"/>
        <charset val="134"/>
      </rPr>
      <t xml:space="preserve">    </t>
    </r>
    <r>
      <rPr>
        <sz val="11"/>
        <rFont val="宋体"/>
        <charset val="134"/>
      </rPr>
      <t>应急救援</t>
    </r>
  </si>
  <si>
    <r>
      <rPr>
        <sz val="11"/>
        <rFont val="Times New Roman"/>
        <charset val="134"/>
      </rPr>
      <t xml:space="preserve">    </t>
    </r>
    <r>
      <rPr>
        <sz val="11"/>
        <rFont val="宋体"/>
        <charset val="134"/>
      </rPr>
      <t>应急管理</t>
    </r>
  </si>
  <si>
    <r>
      <rPr>
        <sz val="11"/>
        <rFont val="Times New Roman"/>
        <charset val="134"/>
      </rPr>
      <t xml:space="preserve">    </t>
    </r>
    <r>
      <rPr>
        <sz val="11"/>
        <rFont val="宋体"/>
        <charset val="134"/>
      </rPr>
      <t>其他应急管理支出</t>
    </r>
  </si>
  <si>
    <r>
      <rPr>
        <b/>
        <sz val="11"/>
        <rFont val="Times New Roman"/>
        <charset val="134"/>
      </rPr>
      <t xml:space="preserve">  </t>
    </r>
    <r>
      <rPr>
        <b/>
        <sz val="11"/>
        <rFont val="宋体"/>
        <charset val="134"/>
      </rPr>
      <t>消防救援事务</t>
    </r>
  </si>
  <si>
    <r>
      <rPr>
        <sz val="11"/>
        <rFont val="Times New Roman"/>
        <charset val="134"/>
      </rPr>
      <t xml:space="preserve">    </t>
    </r>
    <r>
      <rPr>
        <sz val="11"/>
        <rFont val="宋体"/>
        <charset val="134"/>
      </rPr>
      <t>消防应急救援</t>
    </r>
  </si>
  <si>
    <r>
      <rPr>
        <sz val="11"/>
        <rFont val="Times New Roman"/>
        <charset val="134"/>
      </rPr>
      <t xml:space="preserve">    </t>
    </r>
    <r>
      <rPr>
        <sz val="11"/>
        <rFont val="宋体"/>
        <charset val="134"/>
      </rPr>
      <t>其他消防救援事务支出</t>
    </r>
  </si>
  <si>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</si>
  <si>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</si>
  <si>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</si>
  <si>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</si>
  <si>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</si>
  <si>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</si>
  <si>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</si>
  <si>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</si>
  <si>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</si>
  <si>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</si>
  <si>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</si>
  <si>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</si>
  <si>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</si>
  <si>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</si>
  <si>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r>
      <rPr>
        <b/>
        <sz val="11"/>
        <rFont val="Times New Roman"/>
        <charset val="134"/>
      </rPr>
      <t xml:space="preserve">  </t>
    </r>
    <r>
      <rPr>
        <b/>
        <sz val="11"/>
        <rFont val="宋体"/>
        <charset val="134"/>
      </rPr>
      <t>自然灾害防治</t>
    </r>
  </si>
  <si>
    <r>
      <rPr>
        <sz val="11"/>
        <rFont val="Times New Roman"/>
        <charset val="134"/>
      </rPr>
      <t xml:space="preserve">    </t>
    </r>
    <r>
      <rPr>
        <sz val="11"/>
        <rFont val="宋体"/>
        <charset val="134"/>
      </rPr>
      <t>地质灾害防治</t>
    </r>
  </si>
  <si>
    <r>
      <rPr>
        <sz val="11"/>
        <rFont val="Times New Roman"/>
        <charset val="134"/>
      </rPr>
      <t xml:space="preserve">    </t>
    </r>
    <r>
      <rPr>
        <sz val="11"/>
        <rFont val="宋体"/>
        <charset val="134"/>
      </rPr>
      <t>森林草原防灾减灾</t>
    </r>
  </si>
  <si>
    <r>
      <rPr>
        <sz val="11"/>
        <rFont val="Times New Roman"/>
        <charset val="134"/>
      </rPr>
      <t xml:space="preserve">    </t>
    </r>
    <r>
      <rPr>
        <sz val="11"/>
        <rFont val="宋体"/>
        <charset val="134"/>
      </rPr>
      <t>其他自然灾害防治支出</t>
    </r>
  </si>
  <si>
    <r>
      <rPr>
        <b/>
        <sz val="11"/>
        <rFont val="Times New Roman"/>
        <charset val="134"/>
      </rPr>
      <t xml:space="preserve">  </t>
    </r>
    <r>
      <rPr>
        <b/>
        <sz val="11"/>
        <rFont val="宋体"/>
        <charset val="134"/>
      </rPr>
      <t>自然灾害救灾及恢复重建支出</t>
    </r>
  </si>
  <si>
    <r>
      <rPr>
        <sz val="11"/>
        <rFont val="Times New Roman"/>
        <charset val="134"/>
      </rPr>
      <t xml:space="preserve">    </t>
    </r>
    <r>
      <rPr>
        <sz val="11"/>
        <rFont val="宋体"/>
        <charset val="134"/>
      </rPr>
      <t>自然灾害救灾补助</t>
    </r>
  </si>
  <si>
    <r>
      <rPr>
        <sz val="11"/>
        <rFont val="Times New Roman"/>
        <charset val="134"/>
      </rPr>
      <t xml:space="preserve">    </t>
    </r>
    <r>
      <rPr>
        <sz val="11"/>
        <rFont val="宋体"/>
        <charset val="134"/>
      </rPr>
      <t>自然灾害灾后重建补助</t>
    </r>
  </si>
  <si>
    <r>
      <rPr>
        <sz val="11"/>
        <rFont val="Times New Roman"/>
        <charset val="134"/>
      </rPr>
      <t xml:space="preserve">    </t>
    </r>
    <r>
      <rPr>
        <sz val="11"/>
        <rFont val="宋体"/>
        <charset val="134"/>
      </rPr>
      <t>其他自然灾害救灾及恢复重建支出</t>
    </r>
  </si>
  <si>
    <r>
      <rPr>
        <b/>
        <sz val="11"/>
        <rFont val="Times New Roman"/>
        <charset val="134"/>
      </rPr>
      <t xml:space="preserve">  </t>
    </r>
    <r>
      <rPr>
        <b/>
        <sz val="11"/>
        <rFont val="宋体"/>
        <charset val="134"/>
      </rPr>
      <t>其他灾害防治及应急管理支出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</si>
  <si>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其他灾害防治及应急管理支出</t>
    </r>
    <r>
      <rPr>
        <sz val="11"/>
        <rFont val="Times New Roman"/>
        <charset val="134"/>
      </rPr>
      <t>(</t>
    </r>
    <r>
      <rPr>
        <sz val="11"/>
        <rFont val="宋体"/>
        <charset val="134"/>
      </rPr>
      <t>项</t>
    </r>
    <r>
      <rPr>
        <sz val="11"/>
        <rFont val="Times New Roman"/>
        <charset val="134"/>
      </rPr>
      <t>)</t>
    </r>
  </si>
  <si>
    <r>
      <rPr>
        <b/>
        <sz val="11"/>
        <rFont val="宋体"/>
        <charset val="134"/>
      </rPr>
      <t>其他支出</t>
    </r>
    <r>
      <rPr>
        <b/>
        <sz val="11"/>
        <rFont val="Times New Roman"/>
        <charset val="134"/>
      </rPr>
      <t>(</t>
    </r>
    <r>
      <rPr>
        <b/>
        <sz val="11"/>
        <rFont val="宋体"/>
        <charset val="134"/>
      </rPr>
      <t>类</t>
    </r>
    <r>
      <rPr>
        <b/>
        <sz val="11"/>
        <rFont val="Times New Roman"/>
        <charset val="134"/>
      </rPr>
      <t>)</t>
    </r>
  </si>
  <si>
    <r>
      <rPr>
        <b/>
        <sz val="11"/>
        <rFont val="Times New Roman"/>
        <charset val="134"/>
      </rPr>
      <t xml:space="preserve">  </t>
    </r>
    <r>
      <rPr>
        <b/>
        <sz val="11"/>
        <rFont val="宋体"/>
        <charset val="134"/>
      </rPr>
      <t>其他支出</t>
    </r>
    <r>
      <rPr>
        <b/>
        <sz val="11"/>
        <rFont val="Times New Roman"/>
        <charset val="134"/>
      </rPr>
      <t>(</t>
    </r>
    <r>
      <rPr>
        <b/>
        <sz val="11"/>
        <rFont val="宋体"/>
        <charset val="134"/>
      </rPr>
      <t>款</t>
    </r>
    <r>
      <rPr>
        <b/>
        <sz val="11"/>
        <rFont val="Times New Roman"/>
        <charset val="134"/>
      </rPr>
      <t>)</t>
    </r>
  </si>
  <si>
    <r>
      <rPr>
        <sz val="11"/>
        <rFont val="Times New Roman"/>
        <charset val="134"/>
      </rPr>
      <t xml:space="preserve">    </t>
    </r>
    <r>
      <rPr>
        <sz val="11"/>
        <rFont val="宋体"/>
        <charset val="134"/>
      </rPr>
      <t>其他支出</t>
    </r>
    <r>
      <rPr>
        <sz val="11"/>
        <rFont val="Times New Roman"/>
        <charset val="134"/>
      </rPr>
      <t>(</t>
    </r>
    <r>
      <rPr>
        <sz val="11"/>
        <rFont val="宋体"/>
        <charset val="134"/>
      </rPr>
      <t>项</t>
    </r>
    <r>
      <rPr>
        <sz val="11"/>
        <rFont val="Times New Roman"/>
        <charset val="134"/>
      </rPr>
      <t>)</t>
    </r>
  </si>
  <si>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</si>
  <si>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</si>
  <si>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</si>
  <si>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</si>
  <si>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</si>
  <si>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</si>
  <si>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</si>
  <si>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</si>
  <si>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r>
      <rPr>
        <b/>
        <sz val="11"/>
        <rFont val="Times New Roman"/>
        <charset val="134"/>
      </rPr>
      <t xml:space="preserve">  </t>
    </r>
    <r>
      <rPr>
        <b/>
        <sz val="11"/>
        <rFont val="宋体"/>
        <charset val="134"/>
      </rPr>
      <t>地方政府一般债务付息支出</t>
    </r>
  </si>
  <si>
    <r>
      <rPr>
        <sz val="11"/>
        <rFont val="Times New Roman"/>
        <charset val="134"/>
      </rPr>
      <t xml:space="preserve">    </t>
    </r>
    <r>
      <rPr>
        <sz val="11"/>
        <rFont val="宋体"/>
        <charset val="134"/>
      </rPr>
      <t>地方政府一般债券付息支出</t>
    </r>
  </si>
  <si>
    <t xml:space="preserve">    地方政府向外国政府借款付息支出</t>
  </si>
  <si>
    <r>
      <rPr>
        <sz val="11"/>
        <rFont val="Times New Roman"/>
        <charset val="134"/>
      </rPr>
      <t xml:space="preserve">    </t>
    </r>
    <r>
      <rPr>
        <sz val="11"/>
        <rFont val="宋体"/>
        <charset val="134"/>
      </rPr>
      <t>地方政府向国际组织借款付息支出</t>
    </r>
  </si>
  <si>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</si>
  <si>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</si>
  <si>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</si>
  <si>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</si>
  <si>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</si>
  <si>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</si>
  <si>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</si>
  <si>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</si>
  <si>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r>
      <rPr>
        <b/>
        <sz val="12"/>
        <rFont val="宋体"/>
        <charset val="134"/>
      </rPr>
      <t>表四</t>
    </r>
  </si>
  <si>
    <r>
      <rPr>
        <sz val="18"/>
        <rFont val="黑体"/>
        <charset val="134"/>
      </rPr>
      <t>岳阳县</t>
    </r>
    <r>
      <rPr>
        <sz val="18"/>
        <rFont val="Times New Roman"/>
        <charset val="134"/>
      </rPr>
      <t>2025</t>
    </r>
    <r>
      <rPr>
        <sz val="18"/>
        <rFont val="黑体"/>
        <charset val="134"/>
      </rPr>
      <t>年一般公共预算支出决算经济分类表</t>
    </r>
  </si>
  <si>
    <r>
      <rPr>
        <sz val="12"/>
        <rFont val="宋体"/>
        <charset val="134"/>
      </rPr>
      <t>单位：万元</t>
    </r>
  </si>
  <si>
    <r>
      <rPr>
        <b/>
        <sz val="11"/>
        <rFont val="宋体"/>
        <charset val="134"/>
      </rPr>
      <t>科目编码</t>
    </r>
  </si>
  <si>
    <r>
      <rPr>
        <b/>
        <sz val="11"/>
        <rFont val="宋体"/>
        <charset val="134"/>
      </rPr>
      <t>科目名称</t>
    </r>
  </si>
  <si>
    <r>
      <rPr>
        <b/>
        <sz val="11"/>
        <rFont val="宋体"/>
        <charset val="134"/>
      </rPr>
      <t>一般公共预算支出</t>
    </r>
  </si>
  <si>
    <r>
      <rPr>
        <b/>
        <sz val="11"/>
        <rFont val="宋体"/>
        <charset val="134"/>
      </rPr>
      <t>一般公共预算经济分类支出合计</t>
    </r>
  </si>
  <si>
    <r>
      <rPr>
        <b/>
        <sz val="11"/>
        <rFont val="宋体"/>
        <charset val="134"/>
      </rPr>
      <t>机关工资福利支出</t>
    </r>
  </si>
  <si>
    <r>
      <rPr>
        <sz val="11"/>
        <rFont val="Times New Roman"/>
        <charset val="134"/>
      </rPr>
      <t xml:space="preserve">  </t>
    </r>
    <r>
      <rPr>
        <sz val="11"/>
        <rFont val="宋体"/>
        <charset val="134"/>
      </rPr>
      <t>工资奖金津补贴</t>
    </r>
  </si>
  <si>
    <r>
      <rPr>
        <sz val="11"/>
        <rFont val="Times New Roman"/>
        <charset val="134"/>
      </rPr>
      <t xml:space="preserve">  </t>
    </r>
    <r>
      <rPr>
        <sz val="11"/>
        <rFont val="宋体"/>
        <charset val="134"/>
      </rPr>
      <t>社会保障缴费</t>
    </r>
  </si>
  <si>
    <r>
      <rPr>
        <sz val="11"/>
        <rFont val="Times New Roman"/>
        <charset val="134"/>
      </rPr>
      <t xml:space="preserve">  </t>
    </r>
    <r>
      <rPr>
        <sz val="11"/>
        <rFont val="宋体"/>
        <charset val="134"/>
      </rPr>
      <t>住房公积金</t>
    </r>
  </si>
  <si>
    <r>
      <rPr>
        <sz val="11"/>
        <rFont val="Times New Roman"/>
        <charset val="134"/>
      </rPr>
      <t xml:space="preserve">  </t>
    </r>
    <r>
      <rPr>
        <sz val="11"/>
        <rFont val="宋体"/>
        <charset val="134"/>
      </rPr>
      <t>其他工资福利支出</t>
    </r>
  </si>
  <si>
    <r>
      <rPr>
        <b/>
        <sz val="11"/>
        <rFont val="宋体"/>
        <charset val="134"/>
      </rPr>
      <t>机关商品和服务支出</t>
    </r>
  </si>
  <si>
    <r>
      <rPr>
        <sz val="11"/>
        <rFont val="Times New Roman"/>
        <charset val="134"/>
      </rPr>
      <t xml:space="preserve">  </t>
    </r>
    <r>
      <rPr>
        <sz val="11"/>
        <rFont val="宋体"/>
        <charset val="134"/>
      </rPr>
      <t>办公经费</t>
    </r>
  </si>
  <si>
    <r>
      <rPr>
        <sz val="11"/>
        <rFont val="Times New Roman"/>
        <charset val="134"/>
      </rPr>
      <t xml:space="preserve">  </t>
    </r>
    <r>
      <rPr>
        <sz val="11"/>
        <rFont val="宋体"/>
        <charset val="134"/>
      </rPr>
      <t>会议费</t>
    </r>
  </si>
  <si>
    <r>
      <rPr>
        <sz val="11"/>
        <rFont val="Times New Roman"/>
        <charset val="134"/>
      </rPr>
      <t xml:space="preserve">  </t>
    </r>
    <r>
      <rPr>
        <sz val="11"/>
        <rFont val="宋体"/>
        <charset val="134"/>
      </rPr>
      <t>培训费</t>
    </r>
  </si>
  <si>
    <r>
      <rPr>
        <sz val="11"/>
        <rFont val="Times New Roman"/>
        <charset val="134"/>
      </rPr>
      <t xml:space="preserve">  </t>
    </r>
    <r>
      <rPr>
        <sz val="11"/>
        <rFont val="宋体"/>
        <charset val="134"/>
      </rPr>
      <t>专用材料购置费</t>
    </r>
  </si>
  <si>
    <r>
      <rPr>
        <sz val="11"/>
        <rFont val="Times New Roman"/>
        <charset val="134"/>
      </rPr>
      <t xml:space="preserve">  </t>
    </r>
    <r>
      <rPr>
        <sz val="11"/>
        <rFont val="宋体"/>
        <charset val="134"/>
      </rPr>
      <t>委托业务费</t>
    </r>
  </si>
  <si>
    <r>
      <rPr>
        <sz val="11"/>
        <rFont val="Times New Roman"/>
        <charset val="134"/>
      </rPr>
      <t xml:space="preserve">  </t>
    </r>
    <r>
      <rPr>
        <sz val="11"/>
        <rFont val="宋体"/>
        <charset val="134"/>
      </rPr>
      <t>公务接待费</t>
    </r>
  </si>
  <si>
    <r>
      <rPr>
        <sz val="11"/>
        <rFont val="Times New Roman"/>
        <charset val="134"/>
      </rPr>
      <t xml:space="preserve">  </t>
    </r>
    <r>
      <rPr>
        <sz val="11"/>
        <rFont val="宋体"/>
        <charset val="134"/>
      </rPr>
      <t>因公出国</t>
    </r>
    <r>
      <rPr>
        <sz val="11"/>
        <rFont val="Times New Roman"/>
        <charset val="134"/>
      </rPr>
      <t>(</t>
    </r>
    <r>
      <rPr>
        <sz val="11"/>
        <rFont val="宋体"/>
        <charset val="134"/>
      </rPr>
      <t>境</t>
    </r>
    <r>
      <rPr>
        <sz val="11"/>
        <rFont val="Times New Roman"/>
        <charset val="134"/>
      </rPr>
      <t>)</t>
    </r>
    <r>
      <rPr>
        <sz val="11"/>
        <rFont val="宋体"/>
        <charset val="134"/>
      </rPr>
      <t>费用</t>
    </r>
  </si>
  <si>
    <r>
      <rPr>
        <sz val="11"/>
        <rFont val="Times New Roman"/>
        <charset val="134"/>
      </rPr>
      <t xml:space="preserve">  </t>
    </r>
    <r>
      <rPr>
        <sz val="11"/>
        <rFont val="宋体"/>
        <charset val="134"/>
      </rPr>
      <t>公务用车运行维护费</t>
    </r>
  </si>
  <si>
    <r>
      <rPr>
        <sz val="11"/>
        <rFont val="Times New Roman"/>
        <charset val="134"/>
      </rPr>
      <t xml:space="preserve">  </t>
    </r>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</si>
  <si>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r>
      <rPr>
        <sz val="11"/>
        <rFont val="Times New Roman"/>
        <charset val="134"/>
      </rPr>
      <t xml:space="preserve">  </t>
    </r>
    <r>
      <rPr>
        <sz val="11"/>
        <rFont val="宋体"/>
        <charset val="134"/>
      </rPr>
      <t>其他商品和服务支出</t>
    </r>
  </si>
  <si>
    <r>
      <rPr>
        <b/>
        <sz val="11"/>
        <rFont val="宋体"/>
        <charset val="134"/>
      </rPr>
      <t>机关资本性支出</t>
    </r>
  </si>
  <si>
    <r>
      <rPr>
        <sz val="11"/>
        <rFont val="Times New Roman"/>
        <charset val="134"/>
      </rPr>
      <t xml:space="preserve">  </t>
    </r>
    <r>
      <rPr>
        <sz val="11"/>
        <rFont val="宋体"/>
        <charset val="134"/>
      </rPr>
      <t>房屋建筑物购建</t>
    </r>
  </si>
  <si>
    <r>
      <rPr>
        <sz val="11"/>
        <rFont val="Times New Roman"/>
        <charset val="134"/>
      </rPr>
      <t xml:space="preserve">  </t>
    </r>
    <r>
      <rPr>
        <sz val="11"/>
        <rFont val="宋体"/>
        <charset val="134"/>
      </rPr>
      <t>基础设施建设</t>
    </r>
  </si>
  <si>
    <r>
      <rPr>
        <sz val="11"/>
        <rFont val="Times New Roman"/>
        <charset val="134"/>
      </rPr>
      <t xml:space="preserve">  </t>
    </r>
    <r>
      <rPr>
        <sz val="11"/>
        <rFont val="宋体"/>
        <charset val="134"/>
      </rPr>
      <t>公务用车购置</t>
    </r>
  </si>
  <si>
    <r>
      <rPr>
        <sz val="11"/>
        <rFont val="Times New Roman"/>
        <charset val="134"/>
      </rPr>
      <t xml:space="preserve">  </t>
    </r>
    <r>
      <rPr>
        <sz val="11"/>
        <rFont val="宋体"/>
        <charset val="134"/>
      </rPr>
      <t>土地征迁补偿和安置支出</t>
    </r>
  </si>
  <si>
    <r>
      <rPr>
        <sz val="11"/>
        <rFont val="Times New Roman"/>
        <charset val="134"/>
      </rPr>
      <t xml:space="preserve">  </t>
    </r>
    <r>
      <rPr>
        <sz val="11"/>
        <rFont val="宋体"/>
        <charset val="134"/>
      </rPr>
      <t>设备购置</t>
    </r>
  </si>
  <si>
    <r>
      <rPr>
        <sz val="11"/>
        <rFont val="Times New Roman"/>
        <charset val="134"/>
      </rPr>
      <t xml:space="preserve">  </t>
    </r>
    <r>
      <rPr>
        <sz val="11"/>
        <rFont val="宋体"/>
        <charset val="134"/>
      </rPr>
      <t>大型修缮</t>
    </r>
  </si>
  <si>
    <r>
      <rPr>
        <sz val="11"/>
        <rFont val="Times New Roman"/>
        <charset val="134"/>
      </rPr>
      <t xml:space="preserve">  </t>
    </r>
    <r>
      <rPr>
        <sz val="11"/>
        <rFont val="宋体"/>
        <charset val="134"/>
      </rPr>
      <t>其他资本性支出</t>
    </r>
  </si>
  <si>
    <r>
      <rPr>
        <b/>
        <sz val="11"/>
        <rFont val="宋体"/>
        <charset val="134"/>
      </rPr>
      <t>机关资本性支出</t>
    </r>
    <r>
      <rPr>
        <b/>
        <sz val="11"/>
        <rFont val="Times New Roman"/>
        <charset val="134"/>
      </rPr>
      <t>(</t>
    </r>
    <r>
      <rPr>
        <b/>
        <sz val="11"/>
        <rFont val="宋体"/>
        <charset val="134"/>
      </rPr>
      <t>基本建设</t>
    </r>
    <r>
      <rPr>
        <b/>
        <sz val="11"/>
        <rFont val="Times New Roman"/>
        <charset val="134"/>
      </rPr>
      <t>)</t>
    </r>
  </si>
  <si>
    <r>
      <rPr>
        <b/>
        <sz val="11"/>
        <rFont val="宋体"/>
        <charset val="134"/>
      </rPr>
      <t>对事业单位经常性补助</t>
    </r>
  </si>
  <si>
    <r>
      <rPr>
        <sz val="11"/>
        <rFont val="Times New Roman"/>
        <charset val="134"/>
      </rPr>
      <t xml:space="preserve">  </t>
    </r>
    <r>
      <rPr>
        <sz val="11"/>
        <rFont val="宋体"/>
        <charset val="134"/>
      </rPr>
      <t>工资福利支出</t>
    </r>
  </si>
  <si>
    <r>
      <rPr>
        <sz val="11"/>
        <rFont val="Times New Roman"/>
        <charset val="134"/>
      </rPr>
      <t xml:space="preserve">  </t>
    </r>
    <r>
      <rPr>
        <sz val="11"/>
        <rFont val="宋体"/>
        <charset val="134"/>
      </rPr>
      <t>商品和服务支出</t>
    </r>
  </si>
  <si>
    <r>
      <rPr>
        <sz val="11"/>
        <rFont val="Times New Roman"/>
        <charset val="134"/>
      </rPr>
      <t xml:space="preserve">  </t>
    </r>
    <r>
      <rPr>
        <sz val="11"/>
        <rFont val="宋体"/>
        <charset val="134"/>
      </rPr>
      <t>其他对事业单位补助</t>
    </r>
  </si>
  <si>
    <r>
      <rPr>
        <b/>
        <sz val="11"/>
        <rFont val="宋体"/>
        <charset val="134"/>
      </rPr>
      <t>对事业单位资本性补助</t>
    </r>
  </si>
  <si>
    <r>
      <rPr>
        <sz val="11"/>
        <rFont val="Times New Roman"/>
        <charset val="134"/>
      </rPr>
      <t xml:space="preserve">  </t>
    </r>
    <r>
      <rPr>
        <sz val="11"/>
        <rFont val="宋体"/>
        <charset val="134"/>
      </rPr>
      <t>资本性支出</t>
    </r>
  </si>
  <si>
    <r>
      <rPr>
        <sz val="11"/>
        <rFont val="Times New Roman"/>
        <charset val="134"/>
      </rPr>
      <t xml:space="preserve">  </t>
    </r>
    <r>
      <rPr>
        <sz val="11"/>
        <rFont val="宋体"/>
        <charset val="134"/>
      </rPr>
      <t>资本性支出</t>
    </r>
    <r>
      <rPr>
        <sz val="11"/>
        <rFont val="Times New Roman"/>
        <charset val="134"/>
      </rPr>
      <t>(</t>
    </r>
    <r>
      <rPr>
        <sz val="11"/>
        <rFont val="宋体"/>
        <charset val="134"/>
      </rPr>
      <t>基本建设</t>
    </r>
    <r>
      <rPr>
        <sz val="11"/>
        <rFont val="Times New Roman"/>
        <charset val="134"/>
      </rPr>
      <t>)</t>
    </r>
  </si>
  <si>
    <r>
      <rPr>
        <b/>
        <sz val="11"/>
        <rFont val="宋体"/>
        <charset val="134"/>
      </rPr>
      <t>对企业补助</t>
    </r>
  </si>
  <si>
    <r>
      <rPr>
        <sz val="11"/>
        <rFont val="Times New Roman"/>
        <charset val="134"/>
      </rPr>
      <t xml:space="preserve">  </t>
    </r>
    <r>
      <rPr>
        <sz val="11"/>
        <rFont val="宋体"/>
        <charset val="134"/>
      </rPr>
      <t>费用补贴</t>
    </r>
  </si>
  <si>
    <r>
      <rPr>
        <sz val="11"/>
        <rFont val="Times New Roman"/>
        <charset val="134"/>
      </rPr>
      <t xml:space="preserve">  </t>
    </r>
    <r>
      <rPr>
        <sz val="11"/>
        <rFont val="宋体"/>
        <charset val="134"/>
      </rPr>
      <t>利息补贴</t>
    </r>
  </si>
  <si>
    <r>
      <rPr>
        <sz val="11"/>
        <rFont val="Times New Roman"/>
        <charset val="134"/>
      </rPr>
      <t xml:space="preserve">  </t>
    </r>
    <r>
      <rPr>
        <sz val="11"/>
        <rFont val="宋体"/>
        <charset val="134"/>
      </rPr>
      <t>其他对企业补助</t>
    </r>
  </si>
  <si>
    <r>
      <rPr>
        <b/>
        <sz val="11"/>
        <rFont val="宋体"/>
        <charset val="134"/>
      </rPr>
      <t>对企业资本性支出</t>
    </r>
  </si>
  <si>
    <r>
      <rPr>
        <sz val="11"/>
        <rFont val="Times New Roman"/>
        <charset val="134"/>
      </rPr>
      <t xml:space="preserve">  </t>
    </r>
    <r>
      <rPr>
        <sz val="11"/>
        <rFont val="宋体"/>
        <charset val="134"/>
      </rPr>
      <t>资本金注入</t>
    </r>
  </si>
  <si>
    <r>
      <rPr>
        <sz val="11"/>
        <rFont val="Times New Roman"/>
        <charset val="134"/>
      </rPr>
      <t xml:space="preserve">  </t>
    </r>
    <r>
      <rPr>
        <sz val="11"/>
        <rFont val="宋体"/>
        <charset val="134"/>
      </rPr>
      <t>资本金注入</t>
    </r>
    <r>
      <rPr>
        <sz val="11"/>
        <rFont val="Times New Roman"/>
        <charset val="134"/>
      </rPr>
      <t>(</t>
    </r>
    <r>
      <rPr>
        <sz val="11"/>
        <rFont val="宋体"/>
        <charset val="134"/>
      </rPr>
      <t>基本建设</t>
    </r>
    <r>
      <rPr>
        <sz val="11"/>
        <rFont val="Times New Roman"/>
        <charset val="134"/>
      </rPr>
      <t>)</t>
    </r>
  </si>
  <si>
    <r>
      <rPr>
        <sz val="11"/>
        <rFont val="Times New Roman"/>
        <charset val="134"/>
      </rPr>
      <t xml:space="preserve">  </t>
    </r>
    <r>
      <rPr>
        <sz val="11"/>
        <rFont val="宋体"/>
        <charset val="134"/>
      </rPr>
      <t>政府投资基金股权投资</t>
    </r>
  </si>
  <si>
    <r>
      <rPr>
        <sz val="11"/>
        <rFont val="Times New Roman"/>
        <charset val="134"/>
      </rPr>
      <t xml:space="preserve">  </t>
    </r>
    <r>
      <rPr>
        <sz val="11"/>
        <rFont val="宋体"/>
        <charset val="134"/>
      </rPr>
      <t>其他对企业资本性支出</t>
    </r>
  </si>
  <si>
    <r>
      <rPr>
        <b/>
        <sz val="11"/>
        <rFont val="宋体"/>
        <charset val="134"/>
      </rPr>
      <t>对个人和家庭的补助</t>
    </r>
  </si>
  <si>
    <r>
      <rPr>
        <sz val="11"/>
        <rFont val="Times New Roman"/>
        <charset val="134"/>
      </rPr>
      <t xml:space="preserve">  </t>
    </r>
    <r>
      <rPr>
        <sz val="11"/>
        <rFont val="宋体"/>
        <charset val="134"/>
      </rPr>
      <t>社会福利和救助</t>
    </r>
  </si>
  <si>
    <r>
      <rPr>
        <sz val="11"/>
        <rFont val="Times New Roman"/>
        <charset val="134"/>
      </rPr>
      <t xml:space="preserve">  </t>
    </r>
    <r>
      <rPr>
        <sz val="11"/>
        <rFont val="宋体"/>
        <charset val="134"/>
      </rPr>
      <t>助学金</t>
    </r>
  </si>
  <si>
    <r>
      <rPr>
        <sz val="11"/>
        <rFont val="Times New Roman"/>
        <charset val="134"/>
      </rPr>
      <t xml:space="preserve">  </t>
    </r>
    <r>
      <rPr>
        <sz val="11"/>
        <rFont val="宋体"/>
        <charset val="134"/>
      </rPr>
      <t>个人农业生产补贴</t>
    </r>
  </si>
  <si>
    <r>
      <rPr>
        <sz val="11"/>
        <rFont val="Times New Roman"/>
        <charset val="134"/>
      </rPr>
      <t xml:space="preserve">  </t>
    </r>
    <r>
      <rPr>
        <sz val="11"/>
        <rFont val="宋体"/>
        <charset val="134"/>
      </rPr>
      <t>离退休费</t>
    </r>
  </si>
  <si>
    <r>
      <rPr>
        <sz val="11"/>
        <rFont val="Times New Roman"/>
        <charset val="134"/>
      </rPr>
      <t xml:space="preserve">  </t>
    </r>
    <r>
      <rPr>
        <sz val="11"/>
        <rFont val="宋体"/>
        <charset val="134"/>
      </rPr>
      <t>其他对个人和家庭的补助</t>
    </r>
  </si>
  <si>
    <r>
      <rPr>
        <b/>
        <sz val="11"/>
        <rFont val="宋体"/>
        <charset val="134"/>
      </rPr>
      <t>对社会保障基金补助</t>
    </r>
  </si>
  <si>
    <r>
      <rPr>
        <sz val="11"/>
        <rFont val="Times New Roman"/>
        <charset val="134"/>
      </rPr>
      <t xml:space="preserve">  </t>
    </r>
    <r>
      <rPr>
        <sz val="11"/>
        <rFont val="宋体"/>
        <charset val="134"/>
      </rPr>
      <t>对社会保险基金补助</t>
    </r>
  </si>
  <si>
    <r>
      <rPr>
        <sz val="11"/>
        <rFont val="Times New Roman"/>
        <charset val="134"/>
      </rPr>
      <t xml:space="preserve">  </t>
    </r>
    <r>
      <rPr>
        <sz val="11"/>
        <rFont val="宋体"/>
        <charset val="134"/>
      </rPr>
      <t>补充全国社会保障基金</t>
    </r>
  </si>
  <si>
    <r>
      <rPr>
        <sz val="11"/>
        <rFont val="Times New Roman"/>
        <charset val="134"/>
      </rPr>
      <t xml:space="preserve">  </t>
    </r>
    <r>
      <rPr>
        <sz val="11"/>
        <rFont val="宋体"/>
        <charset val="134"/>
      </rPr>
      <t>对机关事业单位职业年金的补助</t>
    </r>
  </si>
  <si>
    <r>
      <rPr>
        <b/>
        <sz val="11"/>
        <rFont val="宋体"/>
        <charset val="134"/>
      </rPr>
      <t>债务利息及费用支出</t>
    </r>
  </si>
  <si>
    <r>
      <rPr>
        <sz val="11"/>
        <rFont val="Times New Roman"/>
        <charset val="134"/>
      </rPr>
      <t xml:space="preserve">  </t>
    </r>
    <r>
      <rPr>
        <sz val="11"/>
        <rFont val="宋体"/>
        <charset val="134"/>
      </rPr>
      <t>国内债务付息</t>
    </r>
  </si>
  <si>
    <r>
      <rPr>
        <sz val="11"/>
        <rFont val="Times New Roman"/>
        <charset val="134"/>
      </rPr>
      <t xml:space="preserve">  </t>
    </r>
    <r>
      <rPr>
        <sz val="11"/>
        <rFont val="宋体"/>
        <charset val="134"/>
      </rPr>
      <t>国外债务付息</t>
    </r>
  </si>
  <si>
    <r>
      <rPr>
        <sz val="11"/>
        <rFont val="Times New Roman"/>
        <charset val="134"/>
      </rPr>
      <t xml:space="preserve">  </t>
    </r>
    <r>
      <rPr>
        <sz val="11"/>
        <rFont val="宋体"/>
        <charset val="134"/>
      </rPr>
      <t>国内债务发行费用</t>
    </r>
  </si>
  <si>
    <r>
      <rPr>
        <sz val="11"/>
        <rFont val="Times New Roman"/>
        <charset val="134"/>
      </rPr>
      <t xml:space="preserve">  </t>
    </r>
    <r>
      <rPr>
        <sz val="11"/>
        <rFont val="宋体"/>
        <charset val="134"/>
      </rPr>
      <t>国外债务发行费用</t>
    </r>
  </si>
  <si>
    <r>
      <rPr>
        <b/>
        <sz val="11"/>
        <rFont val="宋体"/>
        <charset val="134"/>
      </rPr>
      <t>其他支出</t>
    </r>
  </si>
  <si>
    <r>
      <rPr>
        <sz val="11"/>
        <rFont val="Times New Roman"/>
        <charset val="134"/>
      </rPr>
      <t xml:space="preserve">  </t>
    </r>
    <r>
      <rPr>
        <sz val="11"/>
        <rFont val="宋体"/>
        <charset val="134"/>
      </rPr>
      <t>国家赔偿费用支出</t>
    </r>
  </si>
  <si>
    <r>
      <rPr>
        <sz val="11"/>
        <rFont val="Times New Roman"/>
        <charset val="134"/>
      </rPr>
      <t xml:space="preserve">  </t>
    </r>
    <r>
      <rPr>
        <sz val="11"/>
        <rFont val="宋体"/>
        <charset val="134"/>
      </rPr>
      <t>对民间非营利组织和群众性自治组织补贴</t>
    </r>
  </si>
  <si>
    <r>
      <rPr>
        <sz val="11"/>
        <rFont val="Times New Roman"/>
        <charset val="134"/>
      </rPr>
      <t xml:space="preserve">  </t>
    </r>
    <r>
      <rPr>
        <sz val="11"/>
        <rFont val="宋体"/>
        <charset val="134"/>
      </rPr>
      <t>经常性赠与</t>
    </r>
  </si>
  <si>
    <r>
      <rPr>
        <sz val="11"/>
        <rFont val="Times New Roman"/>
        <charset val="134"/>
      </rPr>
      <t xml:space="preserve">  </t>
    </r>
    <r>
      <rPr>
        <sz val="11"/>
        <rFont val="宋体"/>
        <charset val="134"/>
      </rPr>
      <t>资本性赠与</t>
    </r>
  </si>
  <si>
    <r>
      <rPr>
        <sz val="11"/>
        <rFont val="Times New Roman"/>
        <charset val="134"/>
      </rPr>
      <t xml:space="preserve">  </t>
    </r>
    <r>
      <rPr>
        <sz val="11"/>
        <rFont val="宋体"/>
        <charset val="134"/>
      </rPr>
      <t>其他支出</t>
    </r>
  </si>
  <si>
    <r>
      <rPr>
        <sz val="14"/>
        <rFont val="黑体"/>
        <charset val="134"/>
      </rPr>
      <t>表五</t>
    </r>
  </si>
  <si>
    <r>
      <rPr>
        <sz val="18"/>
        <rFont val="Times New Roman"/>
        <charset val="134"/>
      </rPr>
      <t xml:space="preserve">  </t>
    </r>
    <r>
      <rPr>
        <sz val="18"/>
        <rFont val="黑体"/>
        <charset val="134"/>
      </rPr>
      <t>岳阳县</t>
    </r>
    <r>
      <rPr>
        <sz val="18"/>
        <rFont val="Times New Roman"/>
        <charset val="134"/>
      </rPr>
      <t>2025</t>
    </r>
    <r>
      <rPr>
        <sz val="18"/>
        <rFont val="黑体"/>
        <charset val="134"/>
      </rPr>
      <t>年上解支出明细表</t>
    </r>
    <r>
      <rPr>
        <sz val="18"/>
        <rFont val="Times New Roman"/>
        <charset val="134"/>
      </rPr>
      <t xml:space="preserve">                                                                                                                                                                                                                </t>
    </r>
  </si>
  <si>
    <r>
      <rPr>
        <b/>
        <sz val="11"/>
        <color theme="1"/>
        <rFont val="黑体"/>
        <charset val="134"/>
      </rPr>
      <t>上解上级支出</t>
    </r>
  </si>
  <si>
    <r>
      <rPr>
        <b/>
        <sz val="11"/>
        <color theme="1"/>
        <rFont val="宋体"/>
        <charset val="134"/>
      </rPr>
      <t>（一）体制上解支出</t>
    </r>
  </si>
  <si>
    <r>
      <rPr>
        <b/>
        <sz val="11"/>
        <color theme="1"/>
        <rFont val="宋体"/>
        <charset val="134"/>
      </rPr>
      <t>（二）专项上解支出</t>
    </r>
  </si>
  <si>
    <r>
      <rPr>
        <sz val="11"/>
        <color theme="1"/>
        <rFont val="Times New Roman"/>
        <charset val="134"/>
      </rPr>
      <t>1</t>
    </r>
    <r>
      <rPr>
        <sz val="11"/>
        <color theme="1"/>
        <rFont val="宋体"/>
        <charset val="134"/>
      </rPr>
      <t>、出口退税专项上解支出</t>
    </r>
  </si>
  <si>
    <r>
      <rPr>
        <sz val="11"/>
        <color theme="1"/>
        <rFont val="Times New Roman"/>
        <charset val="134"/>
      </rPr>
      <t>2</t>
    </r>
    <r>
      <rPr>
        <sz val="11"/>
        <color theme="1"/>
        <rFont val="宋体"/>
        <charset val="134"/>
      </rPr>
      <t>、固定上解</t>
    </r>
  </si>
  <si>
    <r>
      <rPr>
        <sz val="11"/>
        <color theme="1"/>
        <rFont val="宋体"/>
        <charset val="134"/>
      </rPr>
      <t>（</t>
    </r>
    <r>
      <rPr>
        <sz val="11"/>
        <color theme="1"/>
        <rFont val="Times New Roman"/>
        <charset val="134"/>
      </rPr>
      <t>1</t>
    </r>
    <r>
      <rPr>
        <sz val="11"/>
        <color theme="1"/>
        <rFont val="宋体"/>
        <charset val="134"/>
      </rPr>
      <t>）中央借款上解</t>
    </r>
  </si>
  <si>
    <r>
      <rPr>
        <sz val="11"/>
        <color theme="1"/>
        <rFont val="宋体"/>
        <charset val="134"/>
      </rPr>
      <t>（</t>
    </r>
    <r>
      <rPr>
        <sz val="11"/>
        <color theme="1"/>
        <rFont val="Times New Roman"/>
        <charset val="134"/>
      </rPr>
      <t>2</t>
    </r>
    <r>
      <rPr>
        <sz val="11"/>
        <color theme="1"/>
        <rFont val="宋体"/>
        <charset val="134"/>
      </rPr>
      <t>）向中央作贡献上解</t>
    </r>
  </si>
  <si>
    <r>
      <rPr>
        <sz val="11"/>
        <color theme="1"/>
        <rFont val="宋体"/>
        <charset val="134"/>
      </rPr>
      <t>（</t>
    </r>
    <r>
      <rPr>
        <sz val="11"/>
        <color theme="1"/>
        <rFont val="Times New Roman"/>
        <charset val="134"/>
      </rPr>
      <t>3</t>
    </r>
    <r>
      <rPr>
        <sz val="11"/>
        <color theme="1"/>
        <rFont val="宋体"/>
        <charset val="134"/>
      </rPr>
      <t>）税务经费上收</t>
    </r>
  </si>
  <si>
    <r>
      <rPr>
        <sz val="11"/>
        <color theme="1"/>
        <rFont val="宋体"/>
        <charset val="134"/>
      </rPr>
      <t>（</t>
    </r>
    <r>
      <rPr>
        <sz val="11"/>
        <color theme="1"/>
        <rFont val="Times New Roman"/>
        <charset val="134"/>
      </rPr>
      <t>4</t>
    </r>
    <r>
      <rPr>
        <sz val="11"/>
        <color theme="1"/>
        <rFont val="宋体"/>
        <charset val="134"/>
      </rPr>
      <t>）农业税价差上解</t>
    </r>
  </si>
  <si>
    <r>
      <rPr>
        <sz val="11"/>
        <color theme="1"/>
        <rFont val="宋体"/>
        <charset val="134"/>
      </rPr>
      <t>（</t>
    </r>
    <r>
      <rPr>
        <sz val="11"/>
        <color theme="1"/>
        <rFont val="Times New Roman"/>
        <charset val="134"/>
      </rPr>
      <t>5</t>
    </r>
    <r>
      <rPr>
        <sz val="11"/>
        <color theme="1"/>
        <rFont val="宋体"/>
        <charset val="134"/>
      </rPr>
      <t>）工商部门经费上划</t>
    </r>
  </si>
  <si>
    <r>
      <rPr>
        <sz val="11"/>
        <color theme="1"/>
        <rFont val="宋体"/>
        <charset val="134"/>
      </rPr>
      <t>（</t>
    </r>
    <r>
      <rPr>
        <sz val="11"/>
        <color theme="1"/>
        <rFont val="Times New Roman"/>
        <charset val="134"/>
      </rPr>
      <t>6</t>
    </r>
    <r>
      <rPr>
        <sz val="11"/>
        <color theme="1"/>
        <rFont val="宋体"/>
        <charset val="134"/>
      </rPr>
      <t>）技术监督部门经费上划</t>
    </r>
  </si>
  <si>
    <r>
      <rPr>
        <sz val="11"/>
        <color theme="1"/>
        <rFont val="宋体"/>
        <charset val="134"/>
      </rPr>
      <t>（</t>
    </r>
    <r>
      <rPr>
        <sz val="11"/>
        <color theme="1"/>
        <rFont val="Times New Roman"/>
        <charset val="134"/>
      </rPr>
      <t>7</t>
    </r>
    <r>
      <rPr>
        <sz val="11"/>
        <color theme="1"/>
        <rFont val="宋体"/>
        <charset val="134"/>
      </rPr>
      <t>）药品监督等部门上划</t>
    </r>
  </si>
  <si>
    <r>
      <rPr>
        <sz val="11"/>
        <color theme="1"/>
        <rFont val="宋体"/>
        <charset val="134"/>
      </rPr>
      <t>（</t>
    </r>
    <r>
      <rPr>
        <sz val="11"/>
        <color theme="1"/>
        <rFont val="Times New Roman"/>
        <charset val="134"/>
      </rPr>
      <t>8</t>
    </r>
    <r>
      <rPr>
        <sz val="11"/>
        <color theme="1"/>
        <rFont val="宋体"/>
        <charset val="134"/>
      </rPr>
      <t>）乡镇财政管理经费上划</t>
    </r>
  </si>
  <si>
    <r>
      <rPr>
        <sz val="11"/>
        <color theme="1"/>
        <rFont val="宋体"/>
        <charset val="134"/>
      </rPr>
      <t>（</t>
    </r>
    <r>
      <rPr>
        <sz val="11"/>
        <color theme="1"/>
        <rFont val="Times New Roman"/>
        <charset val="134"/>
      </rPr>
      <t>9</t>
    </r>
    <r>
      <rPr>
        <sz val="11"/>
        <color theme="1"/>
        <rFont val="宋体"/>
        <charset val="134"/>
      </rPr>
      <t>）向红公司搬迁税收划转</t>
    </r>
  </si>
  <si>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2010</t>
    </r>
    <r>
      <rPr>
        <sz val="11"/>
        <color theme="1"/>
        <rFont val="宋体"/>
        <charset val="134"/>
      </rPr>
      <t>年体制改革后所得税及资源税、土地增值税、城镇土地使用税上解</t>
    </r>
  </si>
  <si>
    <r>
      <rPr>
        <sz val="11"/>
        <color theme="1"/>
        <rFont val="宋体"/>
        <charset val="134"/>
      </rPr>
      <t>（</t>
    </r>
    <r>
      <rPr>
        <sz val="11"/>
        <color theme="1"/>
        <rFont val="Times New Roman"/>
        <charset val="134"/>
      </rPr>
      <t>11</t>
    </r>
    <r>
      <rPr>
        <sz val="11"/>
        <color theme="1"/>
        <rFont val="宋体"/>
        <charset val="134"/>
      </rPr>
      <t>）事权支出责任基数上解</t>
    </r>
  </si>
  <si>
    <r>
      <rPr>
        <sz val="11"/>
        <color theme="1"/>
        <rFont val="Times New Roman"/>
        <charset val="134"/>
      </rPr>
      <t xml:space="preserve">  </t>
    </r>
    <r>
      <rPr>
        <sz val="11"/>
        <color theme="1"/>
        <rFont val="宋体"/>
        <charset val="134"/>
      </rPr>
      <t>基本公共服务领域事权改革基数上解</t>
    </r>
  </si>
  <si>
    <r>
      <rPr>
        <sz val="11"/>
        <color theme="1"/>
        <rFont val="Times New Roman"/>
        <charset val="134"/>
      </rPr>
      <t xml:space="preserve">  </t>
    </r>
    <r>
      <rPr>
        <sz val="11"/>
        <color theme="1"/>
        <rFont val="宋体"/>
        <charset val="134"/>
      </rPr>
      <t>教育领域事权改革基数上解</t>
    </r>
  </si>
  <si>
    <r>
      <rPr>
        <sz val="11"/>
        <rFont val="Times New Roman"/>
        <charset val="134"/>
      </rPr>
      <t xml:space="preserve">  </t>
    </r>
    <r>
      <rPr>
        <sz val="11"/>
        <rFont val="宋体"/>
        <charset val="134"/>
      </rPr>
      <t>文化领域财政事权和支出责任划分改革支出基数上解</t>
    </r>
  </si>
  <si>
    <r>
      <rPr>
        <sz val="11"/>
        <rFont val="Times New Roman"/>
        <charset val="134"/>
      </rPr>
      <t xml:space="preserve">  </t>
    </r>
    <r>
      <rPr>
        <sz val="11"/>
        <rFont val="宋体"/>
        <charset val="134"/>
      </rPr>
      <t>国防领域科目上划基数</t>
    </r>
  </si>
  <si>
    <r>
      <rPr>
        <sz val="11"/>
        <rFont val="Times New Roman"/>
        <charset val="134"/>
      </rPr>
      <t xml:space="preserve">  </t>
    </r>
    <r>
      <rPr>
        <sz val="11"/>
        <rFont val="宋体"/>
        <charset val="134"/>
      </rPr>
      <t>困难群众救助资金省与市县共同财政事权和支出责任划分改革划转基数</t>
    </r>
  </si>
  <si>
    <r>
      <rPr>
        <sz val="11"/>
        <color theme="1"/>
        <rFont val="宋体"/>
        <charset val="134"/>
      </rPr>
      <t>（</t>
    </r>
    <r>
      <rPr>
        <sz val="11"/>
        <color theme="1"/>
        <rFont val="Times New Roman"/>
        <charset val="134"/>
      </rPr>
      <t>12</t>
    </r>
    <r>
      <rPr>
        <sz val="11"/>
        <color theme="1"/>
        <rFont val="宋体"/>
        <charset val="134"/>
      </rPr>
      <t>）省以下法院、检察院经费上划（基数部分）</t>
    </r>
  </si>
  <si>
    <r>
      <rPr>
        <sz val="11"/>
        <color theme="1"/>
        <rFont val="宋体"/>
        <charset val="134"/>
      </rPr>
      <t>（</t>
    </r>
    <r>
      <rPr>
        <sz val="11"/>
        <color theme="1"/>
        <rFont val="Times New Roman"/>
        <charset val="134"/>
      </rPr>
      <t>13</t>
    </r>
    <r>
      <rPr>
        <sz val="11"/>
        <color theme="1"/>
        <rFont val="宋体"/>
        <charset val="134"/>
      </rPr>
      <t>）</t>
    </r>
    <r>
      <rPr>
        <sz val="11"/>
        <color theme="1"/>
        <rFont val="Times New Roman"/>
        <charset val="134"/>
      </rPr>
      <t>2021</t>
    </r>
    <r>
      <rPr>
        <sz val="11"/>
        <color theme="1"/>
        <rFont val="宋体"/>
        <charset val="134"/>
      </rPr>
      <t>年市县对口援疆、援藏支援上解</t>
    </r>
  </si>
  <si>
    <r>
      <rPr>
        <sz val="11"/>
        <color theme="1"/>
        <rFont val="宋体"/>
        <charset val="134"/>
      </rPr>
      <t>（</t>
    </r>
    <r>
      <rPr>
        <sz val="11"/>
        <color theme="1"/>
        <rFont val="Times New Roman"/>
        <charset val="134"/>
      </rPr>
      <t>14</t>
    </r>
    <r>
      <rPr>
        <sz val="11"/>
        <color theme="1"/>
        <rFont val="宋体"/>
        <charset val="134"/>
      </rPr>
      <t>）市县税务部门经费基数划转</t>
    </r>
    <r>
      <rPr>
        <sz val="11"/>
        <color theme="1"/>
        <rFont val="Times New Roman"/>
        <charset val="134"/>
      </rPr>
      <t>(</t>
    </r>
    <r>
      <rPr>
        <sz val="11"/>
        <color theme="1"/>
        <rFont val="宋体"/>
        <charset val="134"/>
      </rPr>
      <t>金额待定）</t>
    </r>
  </si>
  <si>
    <r>
      <rPr>
        <sz val="11"/>
        <color theme="1"/>
        <rFont val="Times New Roman"/>
        <charset val="134"/>
      </rPr>
      <t>3</t>
    </r>
    <r>
      <rPr>
        <sz val="11"/>
        <color theme="1"/>
        <rFont val="宋体"/>
        <charset val="134"/>
      </rPr>
      <t>、其他专项上解</t>
    </r>
  </si>
  <si>
    <r>
      <rPr>
        <sz val="11"/>
        <color theme="1"/>
        <rFont val="宋体"/>
        <charset val="134"/>
      </rPr>
      <t>（</t>
    </r>
    <r>
      <rPr>
        <sz val="11"/>
        <color theme="1"/>
        <rFont val="Times New Roman"/>
        <charset val="134"/>
      </rPr>
      <t>1</t>
    </r>
    <r>
      <rPr>
        <sz val="11"/>
        <color theme="1"/>
        <rFont val="宋体"/>
        <charset val="134"/>
      </rPr>
      <t>）地方政府债券发行费、还本付息手续费扣缴</t>
    </r>
  </si>
  <si>
    <r>
      <rPr>
        <sz val="11"/>
        <color theme="1"/>
        <rFont val="Times New Roman"/>
        <charset val="134"/>
      </rPr>
      <t xml:space="preserve">  </t>
    </r>
    <r>
      <rPr>
        <sz val="11"/>
        <color theme="1"/>
        <rFont val="宋体"/>
        <charset val="134"/>
      </rPr>
      <t>地方政府债券发行手续费、登记服务费</t>
    </r>
  </si>
  <si>
    <r>
      <rPr>
        <sz val="11"/>
        <color theme="1"/>
        <rFont val="Times New Roman"/>
        <charset val="134"/>
      </rPr>
      <t xml:space="preserve">  </t>
    </r>
    <r>
      <rPr>
        <sz val="11"/>
        <color theme="1"/>
        <rFont val="宋体"/>
        <charset val="134"/>
      </rPr>
      <t>还本付息服务费</t>
    </r>
  </si>
  <si>
    <r>
      <rPr>
        <sz val="11"/>
        <color theme="1"/>
        <rFont val="宋体"/>
        <charset val="134"/>
      </rPr>
      <t>（</t>
    </r>
    <r>
      <rPr>
        <sz val="11"/>
        <color theme="1"/>
        <rFont val="Times New Roman"/>
        <charset val="134"/>
      </rPr>
      <t>2</t>
    </r>
    <r>
      <rPr>
        <sz val="11"/>
        <color theme="1"/>
        <rFont val="宋体"/>
        <charset val="134"/>
      </rPr>
      <t>）地方教育附加上解</t>
    </r>
  </si>
  <si>
    <r>
      <rPr>
        <sz val="11"/>
        <color theme="1"/>
        <rFont val="宋体"/>
        <charset val="134"/>
      </rPr>
      <t>（</t>
    </r>
    <r>
      <rPr>
        <sz val="11"/>
        <color theme="1"/>
        <rFont val="Times New Roman"/>
        <charset val="134"/>
      </rPr>
      <t>3</t>
    </r>
    <r>
      <rPr>
        <sz val="11"/>
        <color theme="1"/>
        <rFont val="宋体"/>
        <charset val="134"/>
      </rPr>
      <t>）省直管县对市上解</t>
    </r>
  </si>
  <si>
    <r>
      <rPr>
        <sz val="11"/>
        <color theme="1"/>
        <rFont val="Times New Roman"/>
        <charset val="134"/>
      </rPr>
      <t xml:space="preserve">  </t>
    </r>
    <r>
      <rPr>
        <sz val="11"/>
        <color theme="1"/>
        <rFont val="宋体"/>
        <charset val="134"/>
      </rPr>
      <t>定额上解</t>
    </r>
  </si>
  <si>
    <r>
      <rPr>
        <sz val="11"/>
        <color theme="1"/>
        <rFont val="宋体"/>
        <charset val="134"/>
      </rPr>
      <t>（</t>
    </r>
    <r>
      <rPr>
        <sz val="11"/>
        <color theme="1"/>
        <rFont val="Times New Roman"/>
        <charset val="134"/>
      </rPr>
      <t>4</t>
    </r>
    <r>
      <rPr>
        <sz val="11"/>
        <color theme="1"/>
        <rFont val="宋体"/>
        <charset val="134"/>
      </rPr>
      <t>）其他上解支出（各项扣款）</t>
    </r>
  </si>
  <si>
    <r>
      <rPr>
        <sz val="11"/>
        <color theme="1"/>
        <rFont val="Times New Roman"/>
        <charset val="134"/>
      </rPr>
      <t xml:space="preserve">  </t>
    </r>
    <r>
      <rPr>
        <sz val="11"/>
        <color theme="1"/>
        <rFont val="宋体"/>
        <charset val="134"/>
      </rPr>
      <t>国防领域科目上划基数</t>
    </r>
  </si>
  <si>
    <r>
      <rPr>
        <sz val="11"/>
        <color theme="1"/>
        <rFont val="Times New Roman"/>
        <charset val="134"/>
      </rPr>
      <t xml:space="preserve">  </t>
    </r>
    <r>
      <rPr>
        <sz val="11"/>
        <color theme="1"/>
        <rFont val="宋体"/>
        <charset val="134"/>
      </rPr>
      <t>增值税留抵退税上解</t>
    </r>
  </si>
  <si>
    <r>
      <rPr>
        <sz val="11"/>
        <color theme="1"/>
        <rFont val="Times New Roman"/>
        <charset val="134"/>
      </rPr>
      <t xml:space="preserve">  </t>
    </r>
    <r>
      <rPr>
        <sz val="11"/>
        <color theme="1"/>
        <rFont val="宋体"/>
        <charset val="134"/>
      </rPr>
      <t>养老保险全国统筹支出责任上解</t>
    </r>
  </si>
  <si>
    <t>表六</t>
  </si>
  <si>
    <t>岳阳县2025年县级公共财政预算收支决算总表</t>
  </si>
  <si>
    <t xml:space="preserve">单位：万元  </t>
  </si>
  <si>
    <r>
      <rPr>
        <b/>
        <sz val="12"/>
        <rFont val="宋体"/>
        <charset val="134"/>
      </rPr>
      <t>预算调整数</t>
    </r>
  </si>
  <si>
    <r>
      <rPr>
        <b/>
        <sz val="12"/>
        <rFont val="宋体"/>
        <charset val="134"/>
      </rPr>
      <t>决算数</t>
    </r>
  </si>
  <si>
    <r>
      <rPr>
        <sz val="11"/>
        <rFont val="宋体"/>
        <charset val="134"/>
      </rPr>
      <t>（一）县本级支出</t>
    </r>
  </si>
  <si>
    <r>
      <rPr>
        <sz val="11"/>
        <rFont val="宋体"/>
        <charset val="134"/>
      </rPr>
      <t>（二）乡镇级支出</t>
    </r>
  </si>
  <si>
    <r>
      <rPr>
        <b/>
        <sz val="11"/>
        <rFont val="宋体"/>
        <charset val="134"/>
      </rPr>
      <t>三、援助其他地区支出</t>
    </r>
  </si>
  <si>
    <r>
      <rPr>
        <sz val="11"/>
        <color theme="1"/>
        <rFont val="Times New Roman"/>
        <charset val="134"/>
      </rPr>
      <t>1</t>
    </r>
    <r>
      <rPr>
        <sz val="11"/>
        <color theme="1"/>
        <rFont val="宋体"/>
        <charset val="134"/>
      </rPr>
      <t>、体制补助</t>
    </r>
  </si>
  <si>
    <r>
      <rPr>
        <sz val="11"/>
        <color theme="1"/>
        <rFont val="Times New Roman"/>
        <charset val="134"/>
      </rPr>
      <t>3</t>
    </r>
    <r>
      <rPr>
        <sz val="11"/>
        <color theme="1"/>
        <rFont val="宋体"/>
        <charset val="134"/>
      </rPr>
      <t>、重点库区转移支付收入</t>
    </r>
  </si>
  <si>
    <r>
      <rPr>
        <sz val="11"/>
        <color theme="1"/>
        <rFont val="Times New Roman"/>
        <charset val="134"/>
      </rPr>
      <t>4</t>
    </r>
    <r>
      <rPr>
        <sz val="11"/>
        <color theme="1"/>
        <rFont val="宋体"/>
        <charset val="134"/>
      </rPr>
      <t>、农业转移人口市民化奖励</t>
    </r>
  </si>
  <si>
    <r>
      <rPr>
        <sz val="11"/>
        <color theme="1"/>
        <rFont val="Times New Roman"/>
        <charset val="134"/>
      </rPr>
      <t>5</t>
    </r>
    <r>
      <rPr>
        <sz val="11"/>
        <color theme="1"/>
        <rFont val="宋体"/>
        <charset val="134"/>
      </rPr>
      <t>、县级基本财力保障机制奖补资金收入</t>
    </r>
  </si>
  <si>
    <r>
      <rPr>
        <sz val="11"/>
        <color theme="1"/>
        <rFont val="Times New Roman"/>
        <charset val="134"/>
      </rPr>
      <t>6</t>
    </r>
    <r>
      <rPr>
        <sz val="11"/>
        <color theme="1"/>
        <rFont val="宋体"/>
        <charset val="134"/>
      </rPr>
      <t>、产粮（油）大县奖励资金收入</t>
    </r>
  </si>
  <si>
    <r>
      <rPr>
        <sz val="11"/>
        <color theme="1"/>
        <rFont val="Times New Roman"/>
        <charset val="134"/>
      </rPr>
      <t>7</t>
    </r>
    <r>
      <rPr>
        <sz val="11"/>
        <color theme="1"/>
        <rFont val="宋体"/>
        <charset val="134"/>
      </rPr>
      <t>、重点生态功能区转移支付收入</t>
    </r>
  </si>
  <si>
    <r>
      <rPr>
        <sz val="11"/>
        <color theme="1"/>
        <rFont val="Times New Roman"/>
        <charset val="134"/>
      </rPr>
      <t>8</t>
    </r>
    <r>
      <rPr>
        <sz val="11"/>
        <color theme="1"/>
        <rFont val="宋体"/>
        <charset val="134"/>
      </rPr>
      <t>、固定数额补助收入</t>
    </r>
  </si>
  <si>
    <r>
      <rPr>
        <sz val="11"/>
        <color theme="1"/>
        <rFont val="Times New Roman"/>
        <charset val="134"/>
      </rPr>
      <t>9</t>
    </r>
    <r>
      <rPr>
        <sz val="11"/>
        <color theme="1"/>
        <rFont val="宋体"/>
        <charset val="134"/>
      </rPr>
      <t>、革命老区转移支付收入</t>
    </r>
  </si>
  <si>
    <r>
      <rPr>
        <sz val="11"/>
        <rFont val="宋体"/>
        <charset val="134"/>
      </rPr>
      <t>新增一般债券收入</t>
    </r>
  </si>
  <si>
    <r>
      <rPr>
        <b/>
        <sz val="11"/>
        <rFont val="宋体"/>
        <charset val="134"/>
      </rPr>
      <t>四、收回存量资金</t>
    </r>
  </si>
  <si>
    <r>
      <rPr>
        <b/>
        <sz val="11"/>
        <rFont val="宋体"/>
        <charset val="134"/>
      </rPr>
      <t>五、调入资金</t>
    </r>
  </si>
  <si>
    <r>
      <rPr>
        <sz val="11"/>
        <rFont val="宋体"/>
        <charset val="134"/>
      </rPr>
      <t>从政府性基金预算调入</t>
    </r>
  </si>
  <si>
    <r>
      <rPr>
        <sz val="11"/>
        <rFont val="宋体"/>
        <charset val="134"/>
      </rPr>
      <t>从国有资本经营预算调入</t>
    </r>
  </si>
  <si>
    <r>
      <rPr>
        <b/>
        <sz val="11"/>
        <rFont val="宋体"/>
        <charset val="134"/>
      </rPr>
      <t>结</t>
    </r>
    <r>
      <rPr>
        <b/>
        <sz val="11"/>
        <rFont val="Times New Roman"/>
        <charset val="134"/>
      </rPr>
      <t xml:space="preserve">  </t>
    </r>
    <r>
      <rPr>
        <b/>
        <sz val="11"/>
        <rFont val="宋体"/>
        <charset val="134"/>
      </rPr>
      <t>余</t>
    </r>
  </si>
  <si>
    <t>岳阳县2023年县级公共财政预算减少支出明细表</t>
  </si>
  <si>
    <t>序号</t>
  </si>
  <si>
    <t>内    容</t>
  </si>
  <si>
    <t xml:space="preserve">金 额 </t>
  </si>
  <si>
    <t>报告单位</t>
  </si>
  <si>
    <t>备注</t>
  </si>
  <si>
    <t>合  计</t>
  </si>
  <si>
    <t>惠民殡葬补助经费</t>
  </si>
  <si>
    <t>民政局</t>
  </si>
  <si>
    <t>保民生</t>
  </si>
  <si>
    <t>残疾人保障金和就业补贴</t>
  </si>
  <si>
    <t>相关单位</t>
  </si>
  <si>
    <t>农业发展专项</t>
  </si>
  <si>
    <t>保平安、保稳定</t>
  </si>
  <si>
    <t>政法委</t>
  </si>
  <si>
    <t>事业养老金及职业年金</t>
  </si>
  <si>
    <t>财政局</t>
  </si>
  <si>
    <t>保工资</t>
  </si>
  <si>
    <t>城镇职工基本医疗保险</t>
  </si>
  <si>
    <t>医保局</t>
  </si>
  <si>
    <t>县直行政事业单位地方性绩效考核奖</t>
  </si>
  <si>
    <t>渔民产业帮扶</t>
  </si>
  <si>
    <t>渔政局</t>
  </si>
  <si>
    <t>病死动物无害化处理运行及补助</t>
  </si>
  <si>
    <t>畜牧局</t>
  </si>
  <si>
    <t>表七</t>
  </si>
  <si>
    <t>岳阳县2025年全县政府性基金收支决算总表</t>
  </si>
  <si>
    <r>
      <rPr>
        <b/>
        <sz val="11"/>
        <rFont val="宋体"/>
        <charset val="134"/>
      </rPr>
      <t>收入项目</t>
    </r>
  </si>
  <si>
    <r>
      <rPr>
        <b/>
        <sz val="11"/>
        <rFont val="Times New Roman"/>
        <charset val="134"/>
      </rPr>
      <t>2025</t>
    </r>
    <r>
      <rPr>
        <b/>
        <sz val="11"/>
        <rFont val="宋体"/>
        <charset val="134"/>
      </rPr>
      <t>年决算数</t>
    </r>
  </si>
  <si>
    <r>
      <rPr>
        <b/>
        <sz val="11"/>
        <rFont val="宋体"/>
        <charset val="134"/>
      </rPr>
      <t>支出项目</t>
    </r>
  </si>
  <si>
    <r>
      <rPr>
        <b/>
        <sz val="11"/>
        <rFont val="宋体"/>
        <charset val="134"/>
      </rPr>
      <t>一、本年收入</t>
    </r>
  </si>
  <si>
    <r>
      <rPr>
        <b/>
        <sz val="11"/>
        <rFont val="宋体"/>
        <charset val="134"/>
      </rPr>
      <t>一、本年支出</t>
    </r>
  </si>
  <si>
    <r>
      <rPr>
        <sz val="11"/>
        <rFont val="Times New Roman"/>
        <charset val="134"/>
      </rPr>
      <t>1</t>
    </r>
    <r>
      <rPr>
        <sz val="11"/>
        <rFont val="宋体"/>
        <charset val="134"/>
      </rPr>
      <t>、国有土地使用权出让收入</t>
    </r>
  </si>
  <si>
    <r>
      <rPr>
        <sz val="11"/>
        <rFont val="Times New Roman"/>
        <charset val="134"/>
      </rPr>
      <t>1</t>
    </r>
    <r>
      <rPr>
        <sz val="11"/>
        <rFont val="宋体"/>
        <charset val="134"/>
      </rPr>
      <t>、文化旅游体育与传媒支出</t>
    </r>
  </si>
  <si>
    <r>
      <rPr>
        <sz val="11"/>
        <rFont val="Times New Roman"/>
        <charset val="134"/>
      </rPr>
      <t>2</t>
    </r>
    <r>
      <rPr>
        <sz val="11"/>
        <rFont val="宋体"/>
        <charset val="134"/>
      </rPr>
      <t>、污水处理费收入</t>
    </r>
  </si>
  <si>
    <r>
      <rPr>
        <sz val="11"/>
        <rFont val="Times New Roman"/>
        <charset val="134"/>
      </rPr>
      <t>2</t>
    </r>
    <r>
      <rPr>
        <sz val="11"/>
        <rFont val="宋体"/>
        <charset val="134"/>
      </rPr>
      <t>、城乡社区支出</t>
    </r>
  </si>
  <si>
    <r>
      <rPr>
        <sz val="11"/>
        <rFont val="Times New Roman"/>
        <charset val="134"/>
      </rPr>
      <t>3</t>
    </r>
    <r>
      <rPr>
        <sz val="11"/>
        <rFont val="宋体"/>
        <charset val="134"/>
      </rPr>
      <t>、其它政府性基金收入</t>
    </r>
  </si>
  <si>
    <r>
      <rPr>
        <sz val="11"/>
        <rFont val="Times New Roman"/>
        <charset val="134"/>
      </rPr>
      <t>3</t>
    </r>
    <r>
      <rPr>
        <sz val="11"/>
        <rFont val="宋体"/>
        <charset val="134"/>
      </rPr>
      <t>、农林水支出</t>
    </r>
  </si>
  <si>
    <r>
      <rPr>
        <sz val="11"/>
        <rFont val="Times New Roman"/>
        <charset val="134"/>
      </rPr>
      <t>4</t>
    </r>
    <r>
      <rPr>
        <sz val="11"/>
        <rFont val="宋体"/>
        <charset val="134"/>
      </rPr>
      <t>、专项债务对应项目专项收入</t>
    </r>
  </si>
  <si>
    <r>
      <rPr>
        <sz val="11"/>
        <rFont val="Times New Roman"/>
        <charset val="134"/>
      </rPr>
      <t>4</t>
    </r>
    <r>
      <rPr>
        <sz val="11"/>
        <rFont val="宋体"/>
        <charset val="134"/>
      </rPr>
      <t>、资源勘探工业信息等支出</t>
    </r>
  </si>
  <si>
    <r>
      <rPr>
        <sz val="11"/>
        <rFont val="Times New Roman"/>
        <charset val="134"/>
      </rPr>
      <t>5</t>
    </r>
    <r>
      <rPr>
        <sz val="11"/>
        <rFont val="宋体"/>
        <charset val="134"/>
      </rPr>
      <t>、其他支出</t>
    </r>
  </si>
  <si>
    <r>
      <rPr>
        <sz val="11"/>
        <rFont val="Times New Roman"/>
        <charset val="134"/>
      </rPr>
      <t>6</t>
    </r>
    <r>
      <rPr>
        <sz val="11"/>
        <rFont val="宋体"/>
        <charset val="134"/>
      </rPr>
      <t>、债务付息支出</t>
    </r>
  </si>
  <si>
    <r>
      <rPr>
        <b/>
        <sz val="11"/>
        <rFont val="宋体"/>
        <charset val="134"/>
      </rPr>
      <t>二、上级补助收入</t>
    </r>
  </si>
  <si>
    <r>
      <rPr>
        <b/>
        <sz val="11"/>
        <rFont val="宋体"/>
        <charset val="134"/>
      </rPr>
      <t>三、债务还本</t>
    </r>
  </si>
  <si>
    <r>
      <rPr>
        <b/>
        <sz val="11"/>
        <rFont val="宋体"/>
        <charset val="134"/>
      </rPr>
      <t>三、上年结余</t>
    </r>
  </si>
  <si>
    <r>
      <rPr>
        <b/>
        <sz val="11"/>
        <rFont val="宋体"/>
        <charset val="134"/>
      </rPr>
      <t>四、调出资金</t>
    </r>
  </si>
  <si>
    <r>
      <rPr>
        <b/>
        <sz val="11"/>
        <rFont val="宋体"/>
        <charset val="134"/>
      </rPr>
      <t>四、债务转贷收入</t>
    </r>
  </si>
  <si>
    <r>
      <rPr>
        <b/>
        <sz val="11"/>
        <rFont val="宋体"/>
        <charset val="134"/>
      </rPr>
      <t>五、支出合计</t>
    </r>
  </si>
  <si>
    <r>
      <rPr>
        <b/>
        <sz val="11"/>
        <rFont val="宋体"/>
        <charset val="134"/>
      </rPr>
      <t>五、收入合计</t>
    </r>
  </si>
  <si>
    <r>
      <rPr>
        <b/>
        <sz val="11"/>
        <rFont val="宋体"/>
        <charset val="134"/>
      </rPr>
      <t>六、结余</t>
    </r>
  </si>
  <si>
    <t>表八</t>
  </si>
  <si>
    <t>岳阳县2025年县级政府性基金预算收支决算总表</t>
  </si>
  <si>
    <r>
      <rPr>
        <b/>
        <sz val="11"/>
        <rFont val="宋体"/>
        <charset val="134"/>
      </rPr>
      <t>预算调整数</t>
    </r>
  </si>
  <si>
    <r>
      <rPr>
        <sz val="11"/>
        <rFont val="Times New Roman"/>
        <charset val="134"/>
      </rPr>
      <t>2</t>
    </r>
    <r>
      <rPr>
        <sz val="11"/>
        <rFont val="宋体"/>
        <charset val="134"/>
      </rPr>
      <t>、城市基础设施配套费收入</t>
    </r>
  </si>
  <si>
    <r>
      <rPr>
        <sz val="11"/>
        <rFont val="Times New Roman"/>
        <charset val="134"/>
      </rPr>
      <t>2</t>
    </r>
    <r>
      <rPr>
        <sz val="11"/>
        <rFont val="宋体"/>
        <charset val="134"/>
      </rPr>
      <t>、社会保障和就业支出</t>
    </r>
  </si>
  <si>
    <r>
      <rPr>
        <sz val="11"/>
        <rFont val="Times New Roman"/>
        <charset val="134"/>
      </rPr>
      <t>3</t>
    </r>
    <r>
      <rPr>
        <sz val="11"/>
        <rFont val="宋体"/>
        <charset val="134"/>
      </rPr>
      <t>、污水处理费收入</t>
    </r>
  </si>
  <si>
    <r>
      <rPr>
        <sz val="11"/>
        <rFont val="Times New Roman"/>
        <charset val="134"/>
      </rPr>
      <t>3</t>
    </r>
    <r>
      <rPr>
        <sz val="11"/>
        <rFont val="宋体"/>
        <charset val="134"/>
      </rPr>
      <t>、节能环保支出</t>
    </r>
  </si>
  <si>
    <r>
      <rPr>
        <sz val="11"/>
        <rFont val="Times New Roman"/>
        <charset val="134"/>
      </rPr>
      <t>4</t>
    </r>
    <r>
      <rPr>
        <sz val="11"/>
        <rFont val="宋体"/>
        <charset val="134"/>
      </rPr>
      <t>、其它政府性基金收入</t>
    </r>
  </si>
  <si>
    <r>
      <rPr>
        <sz val="11"/>
        <rFont val="Times New Roman"/>
        <charset val="134"/>
      </rPr>
      <t>4</t>
    </r>
    <r>
      <rPr>
        <sz val="11"/>
        <rFont val="宋体"/>
        <charset val="134"/>
      </rPr>
      <t>、城乡社区支出</t>
    </r>
  </si>
  <si>
    <r>
      <rPr>
        <sz val="11"/>
        <rFont val="Times New Roman"/>
        <charset val="134"/>
      </rPr>
      <t>5</t>
    </r>
    <r>
      <rPr>
        <sz val="11"/>
        <rFont val="宋体"/>
        <charset val="134"/>
      </rPr>
      <t>、农林水支出</t>
    </r>
  </si>
  <si>
    <r>
      <rPr>
        <sz val="11"/>
        <rFont val="Times New Roman"/>
        <charset val="134"/>
      </rPr>
      <t>6</t>
    </r>
    <r>
      <rPr>
        <sz val="11"/>
        <rFont val="宋体"/>
        <charset val="134"/>
      </rPr>
      <t>、交通运输支出</t>
    </r>
  </si>
  <si>
    <r>
      <rPr>
        <sz val="11"/>
        <rFont val="Times New Roman"/>
        <charset val="134"/>
      </rPr>
      <t>7</t>
    </r>
    <r>
      <rPr>
        <sz val="11"/>
        <rFont val="宋体"/>
        <charset val="134"/>
      </rPr>
      <t>、其他支出</t>
    </r>
  </si>
  <si>
    <r>
      <rPr>
        <b/>
        <sz val="11"/>
        <rFont val="宋体"/>
        <charset val="134"/>
      </rPr>
      <t>二、债务还本付息支出</t>
    </r>
  </si>
  <si>
    <r>
      <rPr>
        <b/>
        <sz val="11"/>
        <rFont val="宋体"/>
        <charset val="134"/>
      </rPr>
      <t>二、债务转贷收入</t>
    </r>
  </si>
  <si>
    <r>
      <rPr>
        <b/>
        <sz val="11"/>
        <rFont val="宋体"/>
        <charset val="134"/>
      </rPr>
      <t>三、债务发行费用支出</t>
    </r>
  </si>
  <si>
    <r>
      <rPr>
        <b/>
        <sz val="11"/>
        <rFont val="宋体"/>
        <charset val="134"/>
      </rPr>
      <t>四、收入合计</t>
    </r>
  </si>
  <si>
    <t>表九</t>
  </si>
  <si>
    <t>岳阳县2025年全县国有资本经营预算收支决算表</t>
  </si>
  <si>
    <r>
      <rPr>
        <b/>
        <sz val="12"/>
        <rFont val="宋体"/>
        <charset val="134"/>
      </rPr>
      <t>收</t>
    </r>
    <r>
      <rPr>
        <b/>
        <sz val="12"/>
        <rFont val="Times New Roman"/>
        <charset val="134"/>
      </rPr>
      <t xml:space="preserve">   </t>
    </r>
    <r>
      <rPr>
        <b/>
        <sz val="12"/>
        <rFont val="宋体"/>
        <charset val="134"/>
      </rPr>
      <t>入</t>
    </r>
  </si>
  <si>
    <r>
      <rPr>
        <b/>
        <sz val="12"/>
        <rFont val="宋体"/>
        <charset val="134"/>
      </rPr>
      <t>支</t>
    </r>
    <r>
      <rPr>
        <b/>
        <sz val="12"/>
        <rFont val="Times New Roman"/>
        <charset val="134"/>
      </rPr>
      <t xml:space="preserve">   </t>
    </r>
    <r>
      <rPr>
        <b/>
        <sz val="12"/>
        <rFont val="宋体"/>
        <charset val="134"/>
      </rPr>
      <t>出</t>
    </r>
  </si>
  <si>
    <r>
      <rPr>
        <b/>
        <sz val="11"/>
        <rFont val="宋体"/>
        <charset val="134"/>
      </rPr>
      <t>一、国有资本经营预算收入</t>
    </r>
  </si>
  <si>
    <r>
      <rPr>
        <b/>
        <sz val="11"/>
        <rFont val="宋体"/>
        <charset val="134"/>
      </rPr>
      <t>一、国有资本经营预算支出</t>
    </r>
  </si>
  <si>
    <r>
      <rPr>
        <sz val="11"/>
        <rFont val="Times New Roman"/>
        <charset val="134"/>
      </rPr>
      <t>1</t>
    </r>
    <r>
      <rPr>
        <sz val="11"/>
        <rFont val="宋体"/>
        <charset val="134"/>
      </rPr>
      <t>、解决历史遗留问题及改革成本支出</t>
    </r>
  </si>
  <si>
    <r>
      <rPr>
        <sz val="11"/>
        <rFont val="Times New Roman"/>
        <charset val="134"/>
      </rPr>
      <t>2</t>
    </r>
    <r>
      <rPr>
        <sz val="11"/>
        <rFont val="宋体"/>
        <charset val="134"/>
      </rPr>
      <t>、国有企业资本金注入</t>
    </r>
  </si>
  <si>
    <r>
      <rPr>
        <sz val="11"/>
        <rFont val="Times New Roman"/>
        <charset val="134"/>
      </rPr>
      <t>3</t>
    </r>
    <r>
      <rPr>
        <sz val="11"/>
        <rFont val="宋体"/>
        <charset val="134"/>
      </rPr>
      <t>、其他国有资本经营预算支出</t>
    </r>
  </si>
  <si>
    <r>
      <rPr>
        <b/>
        <sz val="11"/>
        <rFont val="宋体"/>
        <charset val="134"/>
      </rPr>
      <t>支出合计</t>
    </r>
  </si>
  <si>
    <r>
      <rPr>
        <b/>
        <sz val="11"/>
        <rFont val="宋体"/>
        <charset val="134"/>
      </rPr>
      <t>收入合计</t>
    </r>
  </si>
  <si>
    <t>岳阳县2020年国有资本经营收支决算表</t>
  </si>
  <si>
    <t>收   入</t>
  </si>
  <si>
    <t>支   出</t>
  </si>
  <si>
    <t>收入项目</t>
  </si>
  <si>
    <t>支出项目</t>
  </si>
  <si>
    <t>门面及存量公房租金收入</t>
  </si>
  <si>
    <t>一、国有资本经营预算支出</t>
  </si>
  <si>
    <t>上级补助收入</t>
  </si>
  <si>
    <t>解决历史遗留问题及改革成本支出</t>
  </si>
  <si>
    <t>其他国有资本经营预算支出</t>
  </si>
  <si>
    <t>二、调出资金</t>
  </si>
  <si>
    <t>支出合计</t>
  </si>
  <si>
    <t>收入合计</t>
  </si>
  <si>
    <t>结  余</t>
  </si>
  <si>
    <t>表十</t>
  </si>
  <si>
    <t>岳阳县2025年度社会保险基金预算收支决算表</t>
  </si>
  <si>
    <r>
      <rPr>
        <b/>
        <sz val="11"/>
        <rFont val="宋体"/>
        <charset val="134"/>
      </rPr>
      <t>项</t>
    </r>
    <r>
      <rPr>
        <b/>
        <sz val="11"/>
        <rFont val="Times New Roman"/>
        <charset val="134"/>
      </rPr>
      <t xml:space="preserve">    </t>
    </r>
    <r>
      <rPr>
        <b/>
        <sz val="11"/>
        <rFont val="宋体"/>
        <charset val="134"/>
      </rPr>
      <t>目</t>
    </r>
  </si>
  <si>
    <r>
      <rPr>
        <b/>
        <sz val="11"/>
        <rFont val="宋体"/>
        <charset val="134"/>
      </rPr>
      <t>合计</t>
    </r>
  </si>
  <si>
    <r>
      <rPr>
        <b/>
        <sz val="11"/>
        <rFont val="宋体"/>
        <charset val="134"/>
      </rPr>
      <t>城乡居民基本养老保险基金</t>
    </r>
  </si>
  <si>
    <r>
      <rPr>
        <b/>
        <sz val="11"/>
        <rFont val="宋体"/>
        <charset val="134"/>
      </rPr>
      <t>机关事业单位基本养老保险基金</t>
    </r>
  </si>
  <si>
    <r>
      <rPr>
        <b/>
        <sz val="11"/>
        <rFont val="宋体"/>
        <charset val="134"/>
      </rPr>
      <t>一、收入</t>
    </r>
  </si>
  <si>
    <r>
      <rPr>
        <sz val="11"/>
        <rFont val="Times New Roman"/>
        <charset val="134"/>
      </rPr>
      <t xml:space="preserve">   </t>
    </r>
    <r>
      <rPr>
        <sz val="11"/>
        <rFont val="宋体"/>
        <charset val="134"/>
      </rPr>
      <t>其中</t>
    </r>
    <r>
      <rPr>
        <sz val="11"/>
        <rFont val="Times New Roman"/>
        <charset val="134"/>
      </rPr>
      <t>:</t>
    </r>
    <r>
      <rPr>
        <sz val="11"/>
        <rFont val="宋体"/>
        <charset val="134"/>
      </rPr>
      <t>社会保险费收入</t>
    </r>
  </si>
  <si>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</si>
  <si>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集体补助收入</t>
    </r>
  </si>
  <si>
    <r>
      <rPr>
        <sz val="11"/>
        <rFont val="Times New Roman"/>
        <charset val="134"/>
      </rPr>
      <t xml:space="preserve">        </t>
    </r>
    <r>
      <rPr>
        <sz val="11"/>
        <rFont val="宋体"/>
        <charset val="134"/>
      </rPr>
      <t>利息收入</t>
    </r>
  </si>
  <si>
    <r>
      <rPr>
        <sz val="11"/>
        <rFont val="Times New Roman"/>
        <charset val="134"/>
      </rPr>
      <t xml:space="preserve">        </t>
    </r>
    <r>
      <rPr>
        <sz val="11"/>
        <rFont val="宋体"/>
        <charset val="134"/>
      </rPr>
      <t>委托投资收益</t>
    </r>
  </si>
  <si>
    <r>
      <rPr>
        <sz val="11"/>
        <rFont val="Times New Roman"/>
        <charset val="134"/>
      </rPr>
      <t xml:space="preserve">        </t>
    </r>
    <r>
      <rPr>
        <sz val="11"/>
        <rFont val="宋体"/>
        <charset val="134"/>
      </rPr>
      <t>转移收入</t>
    </r>
  </si>
  <si>
    <r>
      <rPr>
        <sz val="11"/>
        <rFont val="Times New Roman"/>
        <charset val="134"/>
      </rPr>
      <t xml:space="preserve">        </t>
    </r>
    <r>
      <rPr>
        <sz val="11"/>
        <rFont val="宋体"/>
        <charset val="134"/>
      </rPr>
      <t>其他收入</t>
    </r>
  </si>
  <si>
    <r>
      <rPr>
        <sz val="11"/>
        <rFont val="Times New Roman"/>
        <charset val="134"/>
      </rPr>
      <t xml:space="preserve">        </t>
    </r>
    <r>
      <rPr>
        <sz val="11"/>
        <rFont val="宋体"/>
        <charset val="134"/>
      </rPr>
      <t>全国统筹调剂资金收入</t>
    </r>
  </si>
  <si>
    <r>
      <rPr>
        <b/>
        <sz val="11"/>
        <rFont val="宋体"/>
        <charset val="134"/>
      </rPr>
      <t>二、支出</t>
    </r>
  </si>
  <si>
    <r>
      <rPr>
        <sz val="10"/>
        <rFont val="Times New Roman"/>
        <charset val="134"/>
      </rPr>
      <t xml:space="preserve">   </t>
    </r>
    <r>
      <rPr>
        <sz val="10"/>
        <rFont val="宋体"/>
        <charset val="134"/>
      </rPr>
      <t>其中</t>
    </r>
    <r>
      <rPr>
        <sz val="10"/>
        <rFont val="Times New Roman"/>
        <charset val="134"/>
      </rPr>
      <t>:</t>
    </r>
    <r>
      <rPr>
        <sz val="10"/>
        <rFont val="宋体"/>
        <charset val="134"/>
      </rPr>
      <t>社会保险待遇支出</t>
    </r>
  </si>
  <si>
    <r>
      <rPr>
        <sz val="10"/>
        <rFont val="Times New Roman"/>
        <charset val="134"/>
      </rPr>
      <t xml:space="preserve">        </t>
    </r>
    <r>
      <rPr>
        <sz val="10"/>
        <rFont val="宋体"/>
        <charset val="134"/>
      </rPr>
      <t>转移支出</t>
    </r>
  </si>
  <si>
    <r>
      <rPr>
        <sz val="10"/>
        <rFont val="Times New Roman"/>
        <charset val="134"/>
      </rPr>
      <t xml:space="preserve">        </t>
    </r>
    <r>
      <rPr>
        <sz val="10"/>
        <rFont val="宋体"/>
        <charset val="134"/>
      </rPr>
      <t>其他支出</t>
    </r>
  </si>
  <si>
    <r>
      <rPr>
        <sz val="10"/>
        <rFont val="Times New Roman"/>
        <charset val="134"/>
      </rPr>
      <t xml:space="preserve">        </t>
    </r>
    <r>
      <rPr>
        <sz val="10"/>
        <rFont val="宋体"/>
        <charset val="134"/>
      </rPr>
      <t>全国统筹调剂资金支出</t>
    </r>
  </si>
  <si>
    <r>
      <rPr>
        <b/>
        <sz val="11"/>
        <rFont val="宋体"/>
        <charset val="134"/>
      </rPr>
      <t>三、本年收支结余</t>
    </r>
  </si>
  <si>
    <r>
      <rPr>
        <b/>
        <sz val="11"/>
        <rFont val="宋体"/>
        <charset val="134"/>
      </rPr>
      <t>四、年末滚存结余</t>
    </r>
  </si>
  <si>
    <t>表十一</t>
  </si>
  <si>
    <t>岳阳县2025年度地方政府债务余额情况表</t>
  </si>
  <si>
    <t>单位:万元</t>
  </si>
  <si>
    <r>
      <rPr>
        <b/>
        <sz val="11"/>
        <rFont val="宋体"/>
        <charset val="134"/>
      </rPr>
      <t>项目</t>
    </r>
  </si>
  <si>
    <r>
      <rPr>
        <b/>
        <sz val="11"/>
        <rFont val="宋体"/>
        <charset val="134"/>
      </rPr>
      <t>一般债务</t>
    </r>
  </si>
  <si>
    <r>
      <rPr>
        <b/>
        <sz val="11"/>
        <rFont val="宋体"/>
        <charset val="134"/>
      </rPr>
      <t>专项债务</t>
    </r>
  </si>
  <si>
    <r>
      <rPr>
        <b/>
        <sz val="11"/>
        <rFont val="宋体"/>
        <charset val="134"/>
      </rPr>
      <t>小计</t>
    </r>
  </si>
  <si>
    <r>
      <rPr>
        <b/>
        <sz val="11"/>
        <rFont val="宋体"/>
        <charset val="134"/>
      </rPr>
      <t>一般债券</t>
    </r>
  </si>
  <si>
    <r>
      <rPr>
        <b/>
        <sz val="11"/>
        <rFont val="宋体"/>
        <charset val="134"/>
      </rPr>
      <t>向外国政府借款</t>
    </r>
  </si>
  <si>
    <r>
      <rPr>
        <b/>
        <sz val="11"/>
        <rFont val="宋体"/>
        <charset val="134"/>
      </rPr>
      <t>向国际组织借款</t>
    </r>
  </si>
  <si>
    <r>
      <rPr>
        <b/>
        <sz val="11"/>
        <rFont val="宋体"/>
        <charset val="134"/>
      </rPr>
      <t>其他一般债务</t>
    </r>
  </si>
  <si>
    <r>
      <rPr>
        <b/>
        <sz val="11"/>
        <rFont val="宋体"/>
        <charset val="134"/>
      </rPr>
      <t>专项债券</t>
    </r>
  </si>
  <si>
    <r>
      <rPr>
        <b/>
        <sz val="11"/>
        <rFont val="宋体"/>
        <charset val="134"/>
      </rPr>
      <t>其他专项债务</t>
    </r>
  </si>
  <si>
    <r>
      <rPr>
        <sz val="11"/>
        <rFont val="宋体"/>
        <charset val="134"/>
      </rPr>
      <t>上年末地方政府债务余额</t>
    </r>
  </si>
  <si>
    <r>
      <rPr>
        <sz val="11"/>
        <rFont val="宋体"/>
        <charset val="134"/>
      </rPr>
      <t>本年地方政府债务余额限额</t>
    </r>
    <r>
      <rPr>
        <sz val="11"/>
        <rFont val="Times New Roman"/>
        <charset val="134"/>
      </rPr>
      <t>(</t>
    </r>
    <r>
      <rPr>
        <sz val="11"/>
        <rFont val="宋体"/>
        <charset val="134"/>
      </rPr>
      <t>预算数</t>
    </r>
    <r>
      <rPr>
        <sz val="11"/>
        <rFont val="Times New Roman"/>
        <charset val="134"/>
      </rPr>
      <t>)</t>
    </r>
  </si>
  <si>
    <r>
      <rPr>
        <sz val="11"/>
        <rFont val="宋体"/>
        <charset val="134"/>
      </rPr>
      <t>本年地方政府债务</t>
    </r>
    <r>
      <rPr>
        <sz val="11"/>
        <rFont val="Times New Roman"/>
        <charset val="134"/>
      </rPr>
      <t>(</t>
    </r>
    <r>
      <rPr>
        <sz val="11"/>
        <rFont val="宋体"/>
        <charset val="134"/>
      </rPr>
      <t>转贷</t>
    </r>
    <r>
      <rPr>
        <sz val="11"/>
        <rFont val="Times New Roman"/>
        <charset val="134"/>
      </rPr>
      <t>)</t>
    </r>
    <r>
      <rPr>
        <sz val="11"/>
        <rFont val="宋体"/>
        <charset val="134"/>
      </rPr>
      <t>收入</t>
    </r>
  </si>
  <si>
    <r>
      <rPr>
        <sz val="11"/>
        <rFont val="宋体"/>
        <charset val="134"/>
      </rPr>
      <t>本年地方政府债务还本支出</t>
    </r>
  </si>
  <si>
    <r>
      <rPr>
        <sz val="11"/>
        <rFont val="宋体"/>
        <charset val="134"/>
      </rPr>
      <t>本年采用其他方式化解的债务本金</t>
    </r>
  </si>
  <si>
    <r>
      <rPr>
        <sz val="11"/>
        <rFont val="宋体"/>
        <charset val="134"/>
      </rPr>
      <t>年末地方政府债务余额</t>
    </r>
  </si>
  <si>
    <t>2026年上半年财政预算执行情况报表</t>
  </si>
  <si>
    <t>表十二</t>
  </si>
  <si>
    <t>岳阳县2026年上半年一般公共预算收入执行情况表</t>
  </si>
  <si>
    <r>
      <rPr>
        <b/>
        <sz val="11"/>
        <rFont val="Times New Roman"/>
        <charset val="134"/>
      </rPr>
      <t>2026</t>
    </r>
    <r>
      <rPr>
        <b/>
        <sz val="11"/>
        <rFont val="宋体"/>
        <charset val="134"/>
      </rPr>
      <t>年计划</t>
    </r>
  </si>
  <si>
    <r>
      <rPr>
        <b/>
        <sz val="11"/>
        <rFont val="Times New Roman"/>
        <charset val="134"/>
      </rPr>
      <t>2026</t>
    </r>
    <r>
      <rPr>
        <b/>
        <sz val="11"/>
        <rFont val="宋体"/>
        <charset val="134"/>
      </rPr>
      <t>年上半年完成数</t>
    </r>
  </si>
  <si>
    <r>
      <rPr>
        <sz val="11"/>
        <rFont val="宋体"/>
        <charset val="134"/>
      </rPr>
      <t>车船税</t>
    </r>
  </si>
  <si>
    <r>
      <rPr>
        <sz val="11"/>
        <rFont val="Times New Roman"/>
        <charset val="134"/>
      </rPr>
      <t xml:space="preserve">  </t>
    </r>
    <r>
      <rPr>
        <sz val="11"/>
        <rFont val="宋体"/>
        <charset val="134"/>
      </rPr>
      <t>其他专项收入</t>
    </r>
  </si>
  <si>
    <r>
      <rPr>
        <b/>
        <sz val="11"/>
        <rFont val="Times New Roman"/>
        <charset val="134"/>
      </rPr>
      <t xml:space="preserve">     </t>
    </r>
    <r>
      <rPr>
        <b/>
        <sz val="11"/>
        <rFont val="宋体"/>
        <charset val="134"/>
      </rPr>
      <t>上划中央收入</t>
    </r>
  </si>
  <si>
    <r>
      <rPr>
        <b/>
        <sz val="11"/>
        <rFont val="宋体"/>
        <charset val="134"/>
      </rPr>
      <t>地方收入税比</t>
    </r>
  </si>
  <si>
    <t>表十三</t>
  </si>
  <si>
    <t>岳阳县2026年上半年一般公共预算支出执行情况表</t>
  </si>
  <si>
    <r>
      <rPr>
        <b/>
        <sz val="11"/>
        <color theme="1"/>
        <rFont val="宋体"/>
        <charset val="134"/>
      </rPr>
      <t>科目编码</t>
    </r>
  </si>
  <si>
    <r>
      <rPr>
        <b/>
        <sz val="11"/>
        <color theme="1"/>
        <rFont val="宋体"/>
        <charset val="134"/>
      </rPr>
      <t>科目名称</t>
    </r>
  </si>
  <si>
    <r>
      <rPr>
        <b/>
        <sz val="11"/>
        <color theme="1"/>
        <rFont val="宋体"/>
        <charset val="134"/>
      </rPr>
      <t>预算数</t>
    </r>
  </si>
  <si>
    <r>
      <rPr>
        <b/>
        <sz val="11"/>
        <color theme="1"/>
        <rFont val="宋体"/>
        <charset val="134"/>
      </rPr>
      <t>支出数</t>
    </r>
  </si>
  <si>
    <r>
      <rPr>
        <b/>
        <sz val="11"/>
        <color theme="1"/>
        <rFont val="宋体"/>
        <charset val="134"/>
      </rPr>
      <t>一般公共预算支出合计</t>
    </r>
  </si>
  <si>
    <t>201</t>
  </si>
  <si>
    <r>
      <rPr>
        <b/>
        <sz val="11"/>
        <color theme="1"/>
        <rFont val="Times New Roman"/>
        <charset val="134"/>
      </rPr>
      <t xml:space="preserve">   </t>
    </r>
    <r>
      <rPr>
        <b/>
        <sz val="11"/>
        <color theme="1"/>
        <rFont val="宋体"/>
        <charset val="134"/>
      </rPr>
      <t>一般公共服务支出</t>
    </r>
  </si>
  <si>
    <t>203</t>
  </si>
  <si>
    <r>
      <rPr>
        <b/>
        <sz val="11"/>
        <color theme="1"/>
        <rFont val="Times New Roman"/>
        <charset val="134"/>
      </rPr>
      <t xml:space="preserve">   </t>
    </r>
    <r>
      <rPr>
        <b/>
        <sz val="11"/>
        <color theme="1"/>
        <rFont val="宋体"/>
        <charset val="134"/>
      </rPr>
      <t>国防支出</t>
    </r>
  </si>
  <si>
    <t>204</t>
  </si>
  <si>
    <r>
      <rPr>
        <b/>
        <sz val="11"/>
        <color theme="1"/>
        <rFont val="Times New Roman"/>
        <charset val="134"/>
      </rPr>
      <t xml:space="preserve">   </t>
    </r>
    <r>
      <rPr>
        <b/>
        <sz val="11"/>
        <color theme="1"/>
        <rFont val="宋体"/>
        <charset val="134"/>
      </rPr>
      <t>公共安全支出</t>
    </r>
  </si>
  <si>
    <t>205</t>
  </si>
  <si>
    <r>
      <rPr>
        <b/>
        <sz val="11"/>
        <color theme="1"/>
        <rFont val="Times New Roman"/>
        <charset val="134"/>
      </rPr>
      <t xml:space="preserve">   </t>
    </r>
    <r>
      <rPr>
        <b/>
        <sz val="11"/>
        <color theme="1"/>
        <rFont val="宋体"/>
        <charset val="134"/>
      </rPr>
      <t>教育支出</t>
    </r>
  </si>
  <si>
    <t>206</t>
  </si>
  <si>
    <r>
      <rPr>
        <b/>
        <sz val="11"/>
        <color theme="1"/>
        <rFont val="Times New Roman"/>
        <charset val="134"/>
      </rPr>
      <t xml:space="preserve">   </t>
    </r>
    <r>
      <rPr>
        <b/>
        <sz val="11"/>
        <color theme="1"/>
        <rFont val="宋体"/>
        <charset val="134"/>
      </rPr>
      <t>科学技术支出</t>
    </r>
  </si>
  <si>
    <t>207</t>
  </si>
  <si>
    <r>
      <rPr>
        <b/>
        <sz val="11"/>
        <color theme="1"/>
        <rFont val="Times New Roman"/>
        <charset val="134"/>
      </rPr>
      <t xml:space="preserve">   </t>
    </r>
    <r>
      <rPr>
        <b/>
        <sz val="11"/>
        <color theme="1"/>
        <rFont val="宋体"/>
        <charset val="134"/>
      </rPr>
      <t>文化旅游体育与传媒支出</t>
    </r>
  </si>
  <si>
    <t>208</t>
  </si>
  <si>
    <r>
      <rPr>
        <b/>
        <sz val="11"/>
        <color theme="1"/>
        <rFont val="Times New Roman"/>
        <charset val="134"/>
      </rPr>
      <t xml:space="preserve">   </t>
    </r>
    <r>
      <rPr>
        <b/>
        <sz val="11"/>
        <color theme="1"/>
        <rFont val="宋体"/>
        <charset val="134"/>
      </rPr>
      <t>社会保障和就业支出</t>
    </r>
  </si>
  <si>
    <t>210</t>
  </si>
  <si>
    <r>
      <rPr>
        <b/>
        <sz val="11"/>
        <color theme="1"/>
        <rFont val="Times New Roman"/>
        <charset val="134"/>
      </rPr>
      <t xml:space="preserve">   </t>
    </r>
    <r>
      <rPr>
        <b/>
        <sz val="11"/>
        <color theme="1"/>
        <rFont val="宋体"/>
        <charset val="134"/>
      </rPr>
      <t>卫生健康支出</t>
    </r>
  </si>
  <si>
    <t>211</t>
  </si>
  <si>
    <r>
      <rPr>
        <b/>
        <sz val="11"/>
        <color theme="1"/>
        <rFont val="Times New Roman"/>
        <charset val="134"/>
      </rPr>
      <t xml:space="preserve">   </t>
    </r>
    <r>
      <rPr>
        <b/>
        <sz val="11"/>
        <color theme="1"/>
        <rFont val="宋体"/>
        <charset val="134"/>
      </rPr>
      <t>节能环保支出</t>
    </r>
  </si>
  <si>
    <t>212</t>
  </si>
  <si>
    <r>
      <rPr>
        <b/>
        <sz val="11"/>
        <color theme="1"/>
        <rFont val="Times New Roman"/>
        <charset val="134"/>
      </rPr>
      <t xml:space="preserve">   </t>
    </r>
    <r>
      <rPr>
        <b/>
        <sz val="11"/>
        <color theme="1"/>
        <rFont val="宋体"/>
        <charset val="134"/>
      </rPr>
      <t>城乡社区支出</t>
    </r>
  </si>
  <si>
    <t>213</t>
  </si>
  <si>
    <r>
      <rPr>
        <b/>
        <sz val="11"/>
        <color theme="1"/>
        <rFont val="Times New Roman"/>
        <charset val="134"/>
      </rPr>
      <t xml:space="preserve">   </t>
    </r>
    <r>
      <rPr>
        <b/>
        <sz val="11"/>
        <color theme="1"/>
        <rFont val="宋体"/>
        <charset val="134"/>
      </rPr>
      <t>农林水支出</t>
    </r>
  </si>
  <si>
    <t>214</t>
  </si>
  <si>
    <r>
      <rPr>
        <b/>
        <sz val="11"/>
        <color theme="1"/>
        <rFont val="Times New Roman"/>
        <charset val="134"/>
      </rPr>
      <t xml:space="preserve">   </t>
    </r>
    <r>
      <rPr>
        <b/>
        <sz val="11"/>
        <color theme="1"/>
        <rFont val="宋体"/>
        <charset val="134"/>
      </rPr>
      <t>交通运输支出</t>
    </r>
  </si>
  <si>
    <t>215</t>
  </si>
  <si>
    <r>
      <rPr>
        <b/>
        <sz val="11"/>
        <color theme="1"/>
        <rFont val="Times New Roman"/>
        <charset val="134"/>
      </rPr>
      <t xml:space="preserve">   </t>
    </r>
    <r>
      <rPr>
        <b/>
        <sz val="11"/>
        <color theme="1"/>
        <rFont val="宋体"/>
        <charset val="134"/>
      </rPr>
      <t>资源勘探工业信息等支出</t>
    </r>
  </si>
  <si>
    <t>216</t>
  </si>
  <si>
    <r>
      <rPr>
        <b/>
        <sz val="11"/>
        <color theme="1"/>
        <rFont val="Times New Roman"/>
        <charset val="134"/>
      </rPr>
      <t xml:space="preserve">   </t>
    </r>
    <r>
      <rPr>
        <b/>
        <sz val="11"/>
        <color theme="1"/>
        <rFont val="宋体"/>
        <charset val="134"/>
      </rPr>
      <t>商业服务业等支出</t>
    </r>
  </si>
  <si>
    <t>217</t>
  </si>
  <si>
    <r>
      <rPr>
        <b/>
        <sz val="11"/>
        <color theme="1"/>
        <rFont val="Times New Roman"/>
        <charset val="134"/>
      </rPr>
      <t xml:space="preserve">   </t>
    </r>
    <r>
      <rPr>
        <b/>
        <sz val="11"/>
        <color theme="1"/>
        <rFont val="宋体"/>
        <charset val="134"/>
      </rPr>
      <t>金融支出</t>
    </r>
  </si>
  <si>
    <t>220</t>
  </si>
  <si>
    <r>
      <rPr>
        <b/>
        <sz val="11"/>
        <color theme="1"/>
        <rFont val="Times New Roman"/>
        <charset val="134"/>
      </rPr>
      <t xml:space="preserve">   </t>
    </r>
    <r>
      <rPr>
        <b/>
        <sz val="11"/>
        <color theme="1"/>
        <rFont val="宋体"/>
        <charset val="134"/>
      </rPr>
      <t>自然资源海洋气象等支出</t>
    </r>
  </si>
  <si>
    <t>221</t>
  </si>
  <si>
    <r>
      <rPr>
        <b/>
        <sz val="11"/>
        <color theme="1"/>
        <rFont val="Times New Roman"/>
        <charset val="134"/>
      </rPr>
      <t xml:space="preserve">   </t>
    </r>
    <r>
      <rPr>
        <b/>
        <sz val="11"/>
        <color theme="1"/>
        <rFont val="宋体"/>
        <charset val="134"/>
      </rPr>
      <t>住房保障支出</t>
    </r>
  </si>
  <si>
    <r>
      <rPr>
        <b/>
        <sz val="11"/>
        <color theme="1"/>
        <rFont val="Times New Roman"/>
        <charset val="134"/>
      </rPr>
      <t xml:space="preserve">   </t>
    </r>
    <r>
      <rPr>
        <b/>
        <sz val="11"/>
        <color theme="1"/>
        <rFont val="宋体"/>
        <charset val="134"/>
      </rPr>
      <t>粮油物资储备支出</t>
    </r>
  </si>
  <si>
    <t>224</t>
  </si>
  <si>
    <r>
      <rPr>
        <b/>
        <sz val="11"/>
        <color theme="1"/>
        <rFont val="Times New Roman"/>
        <charset val="134"/>
      </rPr>
      <t xml:space="preserve">   </t>
    </r>
    <r>
      <rPr>
        <b/>
        <sz val="11"/>
        <color theme="1"/>
        <rFont val="宋体"/>
        <charset val="134"/>
      </rPr>
      <t>灾害防治及应急管理支出</t>
    </r>
  </si>
  <si>
    <r>
      <rPr>
        <b/>
        <sz val="11"/>
        <color theme="1"/>
        <rFont val="Times New Roman"/>
        <charset val="134"/>
      </rPr>
      <t xml:space="preserve">   </t>
    </r>
    <r>
      <rPr>
        <b/>
        <sz val="11"/>
        <color theme="1"/>
        <rFont val="宋体"/>
        <charset val="134"/>
      </rPr>
      <t>预备费</t>
    </r>
  </si>
  <si>
    <r>
      <rPr>
        <b/>
        <sz val="11"/>
        <color theme="1"/>
        <rFont val="Times New Roman"/>
        <charset val="134"/>
      </rPr>
      <t xml:space="preserve">   </t>
    </r>
    <r>
      <rPr>
        <b/>
        <sz val="11"/>
        <color theme="1"/>
        <rFont val="宋体"/>
        <charset val="134"/>
      </rPr>
      <t>其他支出</t>
    </r>
  </si>
  <si>
    <t>232</t>
  </si>
  <si>
    <r>
      <rPr>
        <b/>
        <sz val="11"/>
        <color theme="1"/>
        <rFont val="Times New Roman"/>
        <charset val="134"/>
      </rPr>
      <t xml:space="preserve">   </t>
    </r>
    <r>
      <rPr>
        <b/>
        <sz val="11"/>
        <color theme="1"/>
        <rFont val="宋体"/>
        <charset val="134"/>
      </rPr>
      <t>债务付息支出</t>
    </r>
  </si>
  <si>
    <t>表十四</t>
  </si>
  <si>
    <t>岳阳县2026年上半年全县政府性基金预算收支执行情况总表</t>
  </si>
  <si>
    <r>
      <rPr>
        <b/>
        <sz val="11"/>
        <rFont val="宋体"/>
        <charset val="134"/>
      </rPr>
      <t>预算科目</t>
    </r>
  </si>
  <si>
    <r>
      <rPr>
        <b/>
        <sz val="11"/>
        <rFont val="宋体"/>
        <charset val="134"/>
      </rPr>
      <t>预算数</t>
    </r>
  </si>
  <si>
    <r>
      <rPr>
        <b/>
        <sz val="11"/>
        <rFont val="宋体"/>
        <charset val="134"/>
      </rPr>
      <t>完成数</t>
    </r>
  </si>
  <si>
    <r>
      <rPr>
        <b/>
        <sz val="11"/>
        <rFont val="宋体"/>
        <charset val="134"/>
      </rPr>
      <t>支出数</t>
    </r>
  </si>
  <si>
    <r>
      <rPr>
        <b/>
        <sz val="11"/>
        <rFont val="宋体"/>
        <charset val="134"/>
      </rPr>
      <t>一、政府性基金收入</t>
    </r>
  </si>
  <si>
    <r>
      <rPr>
        <b/>
        <sz val="11"/>
        <rFont val="宋体"/>
        <charset val="134"/>
      </rPr>
      <t>一、政府性基金支出</t>
    </r>
  </si>
  <si>
    <r>
      <rPr>
        <b/>
        <sz val="11"/>
        <rFont val="Times New Roman"/>
        <charset val="134"/>
      </rPr>
      <t>1</t>
    </r>
    <r>
      <rPr>
        <b/>
        <sz val="11"/>
        <rFont val="宋体"/>
        <charset val="134"/>
      </rPr>
      <t>、文化旅游体育与传媒支出</t>
    </r>
  </si>
  <si>
    <r>
      <rPr>
        <b/>
        <sz val="11"/>
        <rFont val="Times New Roman"/>
        <charset val="134"/>
      </rPr>
      <t>1</t>
    </r>
    <r>
      <rPr>
        <b/>
        <sz val="11"/>
        <rFont val="宋体"/>
        <charset val="134"/>
      </rPr>
      <t>、城乡社区支出</t>
    </r>
  </si>
  <si>
    <r>
      <rPr>
        <sz val="11"/>
        <rFont val="宋体"/>
        <charset val="134"/>
      </rPr>
      <t>（</t>
    </r>
    <r>
      <rPr>
        <sz val="11"/>
        <rFont val="Times New Roman"/>
        <charset val="134"/>
      </rPr>
      <t>1</t>
    </r>
    <r>
      <rPr>
        <sz val="11"/>
        <rFont val="宋体"/>
        <charset val="134"/>
      </rPr>
      <t>）国有土地使用权出让收入安排的支出</t>
    </r>
  </si>
  <si>
    <r>
      <rPr>
        <sz val="11"/>
        <rFont val="Times New Roman"/>
        <charset val="134"/>
      </rPr>
      <t>4</t>
    </r>
    <r>
      <rPr>
        <sz val="11"/>
        <rFont val="宋体"/>
        <charset val="134"/>
      </rPr>
      <t>、其他政府性基金收入</t>
    </r>
  </si>
  <si>
    <r>
      <rPr>
        <sz val="11"/>
        <rFont val="宋体"/>
        <charset val="134"/>
      </rPr>
      <t>（</t>
    </r>
    <r>
      <rPr>
        <sz val="11"/>
        <rFont val="Times New Roman"/>
        <charset val="134"/>
      </rPr>
      <t>2</t>
    </r>
    <r>
      <rPr>
        <sz val="11"/>
        <rFont val="宋体"/>
        <charset val="134"/>
      </rPr>
      <t>）城市基础设施配套费安排的支出</t>
    </r>
  </si>
  <si>
    <r>
      <rPr>
        <sz val="11"/>
        <rFont val="Times New Roman"/>
        <charset val="134"/>
      </rPr>
      <t>5</t>
    </r>
    <r>
      <rPr>
        <sz val="11"/>
        <rFont val="宋体"/>
        <charset val="134"/>
      </rPr>
      <t>、专项债务对应项目专项收入</t>
    </r>
  </si>
  <si>
    <r>
      <rPr>
        <sz val="11"/>
        <rFont val="宋体"/>
        <charset val="134"/>
      </rPr>
      <t>（</t>
    </r>
    <r>
      <rPr>
        <sz val="11"/>
        <rFont val="Times New Roman"/>
        <charset val="134"/>
      </rPr>
      <t>3</t>
    </r>
    <r>
      <rPr>
        <sz val="11"/>
        <rFont val="宋体"/>
        <charset val="134"/>
      </rPr>
      <t>）污水处理费安排的支出</t>
    </r>
  </si>
  <si>
    <r>
      <rPr>
        <sz val="11"/>
        <rFont val="宋体"/>
        <charset val="134"/>
      </rPr>
      <t>（</t>
    </r>
    <r>
      <rPr>
        <sz val="11"/>
        <rFont val="Times New Roman"/>
        <charset val="134"/>
      </rPr>
      <t>4</t>
    </r>
    <r>
      <rPr>
        <sz val="11"/>
        <rFont val="宋体"/>
        <charset val="134"/>
      </rPr>
      <t>）超长期特别国债安排的支出</t>
    </r>
  </si>
  <si>
    <r>
      <rPr>
        <b/>
        <sz val="11"/>
        <rFont val="Times New Roman"/>
        <charset val="134"/>
      </rPr>
      <t>2</t>
    </r>
    <r>
      <rPr>
        <b/>
        <sz val="11"/>
        <rFont val="宋体"/>
        <charset val="134"/>
      </rPr>
      <t>、农林水支出</t>
    </r>
  </si>
  <si>
    <r>
      <rPr>
        <b/>
        <sz val="11"/>
        <rFont val="Times New Roman"/>
        <charset val="134"/>
      </rPr>
      <t>4</t>
    </r>
    <r>
      <rPr>
        <b/>
        <sz val="11"/>
        <rFont val="宋体"/>
        <charset val="134"/>
      </rPr>
      <t>、资源勘探工业信息等支出</t>
    </r>
  </si>
  <si>
    <r>
      <rPr>
        <b/>
        <sz val="11"/>
        <rFont val="Times New Roman"/>
        <charset val="134"/>
      </rPr>
      <t>5</t>
    </r>
    <r>
      <rPr>
        <b/>
        <sz val="11"/>
        <rFont val="宋体"/>
        <charset val="134"/>
      </rPr>
      <t>、其他支出</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</si>
  <si>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其他政府性基金及对应专项债务收入安排的支出</t>
    </r>
  </si>
  <si>
    <r>
      <rPr>
        <sz val="11"/>
        <rFont val="宋体"/>
        <charset val="134"/>
      </rPr>
      <t>（</t>
    </r>
    <r>
      <rPr>
        <sz val="11"/>
        <rFont val="Times New Roman"/>
        <charset val="134"/>
      </rPr>
      <t>2</t>
    </r>
    <r>
      <rPr>
        <sz val="11"/>
        <rFont val="宋体"/>
        <charset val="134"/>
      </rPr>
      <t>）彩票发行销售机构业务费及彩票公益金安排的支出</t>
    </r>
  </si>
  <si>
    <r>
      <rPr>
        <b/>
        <sz val="11"/>
        <rFont val="宋体"/>
        <charset val="134"/>
      </rPr>
      <t>二、转移性收入</t>
    </r>
  </si>
  <si>
    <r>
      <rPr>
        <b/>
        <sz val="11"/>
        <rFont val="Times New Roman"/>
        <charset val="134"/>
      </rPr>
      <t>6</t>
    </r>
    <r>
      <rPr>
        <b/>
        <sz val="11"/>
        <rFont val="宋体"/>
        <charset val="134"/>
      </rPr>
      <t>、债券付息支出</t>
    </r>
  </si>
  <si>
    <r>
      <rPr>
        <sz val="11"/>
        <rFont val="Times New Roman"/>
        <charset val="134"/>
      </rPr>
      <t xml:space="preserve">    </t>
    </r>
    <r>
      <rPr>
        <sz val="11"/>
        <rFont val="宋体"/>
        <charset val="134"/>
      </rPr>
      <t>政府性基金转移支付收入</t>
    </r>
  </si>
  <si>
    <r>
      <rPr>
        <b/>
        <sz val="11"/>
        <rFont val="Times New Roman"/>
        <charset val="134"/>
      </rPr>
      <t>7</t>
    </r>
    <r>
      <rPr>
        <b/>
        <sz val="11"/>
        <rFont val="宋体"/>
        <charset val="134"/>
      </rPr>
      <t>、专项债券还本支出</t>
    </r>
  </si>
  <si>
    <r>
      <rPr>
        <b/>
        <sz val="11"/>
        <rFont val="宋体"/>
        <charset val="134"/>
      </rPr>
      <t>三、上年结余收入</t>
    </r>
  </si>
  <si>
    <r>
      <rPr>
        <b/>
        <sz val="11"/>
        <rFont val="Times New Roman"/>
        <charset val="134"/>
      </rPr>
      <t xml:space="preserve"> </t>
    </r>
    <r>
      <rPr>
        <b/>
        <sz val="11"/>
        <rFont val="宋体"/>
        <charset val="134"/>
      </rPr>
      <t>二、上解支出</t>
    </r>
  </si>
  <si>
    <r>
      <rPr>
        <b/>
        <sz val="11"/>
        <rFont val="宋体"/>
        <charset val="134"/>
      </rPr>
      <t>四、专项债券收入</t>
    </r>
  </si>
  <si>
    <r>
      <rPr>
        <b/>
        <sz val="11"/>
        <rFont val="Times New Roman"/>
        <charset val="134"/>
      </rPr>
      <t xml:space="preserve"> </t>
    </r>
    <r>
      <rPr>
        <b/>
        <sz val="11"/>
        <rFont val="宋体"/>
        <charset val="134"/>
      </rPr>
      <t>三、调出资金</t>
    </r>
  </si>
  <si>
    <t>表十五</t>
  </si>
  <si>
    <t>岳阳县2026年上半年国有资本经营预算收支执行情况总表</t>
  </si>
  <si>
    <r>
      <rPr>
        <b/>
        <sz val="11"/>
        <rFont val="Times New Roman"/>
        <charset val="134"/>
      </rPr>
      <t xml:space="preserve">  </t>
    </r>
    <r>
      <rPr>
        <b/>
        <sz val="11"/>
        <rFont val="宋体"/>
        <charset val="134"/>
      </rPr>
      <t>国有资本经营收入</t>
    </r>
  </si>
  <si>
    <r>
      <rPr>
        <b/>
        <sz val="11"/>
        <rFont val="宋体"/>
        <charset val="134"/>
      </rPr>
      <t>一、国有资本经营支出</t>
    </r>
  </si>
  <si>
    <r>
      <rPr>
        <sz val="11"/>
        <rFont val="Times New Roman"/>
        <charset val="134"/>
      </rPr>
      <t xml:space="preserve">   </t>
    </r>
    <r>
      <rPr>
        <sz val="11"/>
        <rFont val="宋体"/>
        <charset val="134"/>
      </rPr>
      <t>利润收入</t>
    </r>
  </si>
  <si>
    <r>
      <rPr>
        <b/>
        <sz val="11"/>
        <rFont val="Times New Roman"/>
        <charset val="134"/>
      </rPr>
      <t xml:space="preserve">  </t>
    </r>
    <r>
      <rPr>
        <b/>
        <sz val="11"/>
        <rFont val="宋体"/>
        <charset val="134"/>
      </rPr>
      <t>解决历史遗留问题及改革成本支出</t>
    </r>
  </si>
  <si>
    <r>
      <rPr>
        <sz val="11"/>
        <rFont val="Times New Roman"/>
        <charset val="134"/>
      </rPr>
      <t xml:space="preserve">  </t>
    </r>
    <r>
      <rPr>
        <sz val="11"/>
        <rFont val="宋体"/>
        <charset val="134"/>
      </rPr>
      <t>其他国有资本经营预算收入</t>
    </r>
  </si>
  <si>
    <r>
      <rPr>
        <sz val="11"/>
        <rFont val="Times New Roman"/>
        <charset val="134"/>
      </rPr>
      <t xml:space="preserve">    </t>
    </r>
    <r>
      <rPr>
        <sz val="11"/>
        <rFont val="宋体"/>
        <charset val="134"/>
      </rPr>
      <t>其他解决历史遗留问题及改革成本支出</t>
    </r>
  </si>
  <si>
    <r>
      <rPr>
        <b/>
        <sz val="10"/>
        <rFont val="Times New Roman"/>
        <charset val="134"/>
      </rPr>
      <t xml:space="preserve">  </t>
    </r>
    <r>
      <rPr>
        <b/>
        <sz val="10"/>
        <rFont val="宋体"/>
        <charset val="134"/>
      </rPr>
      <t>国有企业资本金注入</t>
    </r>
  </si>
  <si>
    <r>
      <rPr>
        <sz val="10"/>
        <rFont val="Times New Roman"/>
        <charset val="134"/>
      </rPr>
      <t xml:space="preserve">    </t>
    </r>
    <r>
      <rPr>
        <sz val="10"/>
        <rFont val="宋体"/>
        <charset val="134"/>
      </rPr>
      <t>其他国有企业资本金注入</t>
    </r>
  </si>
  <si>
    <r>
      <rPr>
        <b/>
        <sz val="10"/>
        <rFont val="Times New Roman"/>
        <charset val="134"/>
      </rPr>
      <t xml:space="preserve">  </t>
    </r>
    <r>
      <rPr>
        <b/>
        <sz val="10"/>
        <rFont val="宋体"/>
        <charset val="134"/>
      </rPr>
      <t>其他国有资本经营预算支出</t>
    </r>
  </si>
  <si>
    <r>
      <rPr>
        <b/>
        <sz val="11"/>
        <rFont val="宋体"/>
        <charset val="134"/>
      </rPr>
      <t>二、调出资金</t>
    </r>
  </si>
  <si>
    <t>表十六</t>
  </si>
  <si>
    <t>岳阳县2026年上半年社会保险基金预算收支执行情况总表</t>
  </si>
  <si>
    <r>
      <rPr>
        <b/>
        <sz val="11"/>
        <color indexed="8"/>
        <rFont val="宋体"/>
        <charset val="134"/>
      </rPr>
      <t>项</t>
    </r>
    <r>
      <rPr>
        <b/>
        <sz val="11"/>
        <color indexed="8"/>
        <rFont val="Times New Roman"/>
        <charset val="134"/>
      </rPr>
      <t xml:space="preserve">   </t>
    </r>
    <r>
      <rPr>
        <b/>
        <sz val="11"/>
        <color indexed="8"/>
        <rFont val="宋体"/>
        <charset val="134"/>
      </rPr>
      <t>目</t>
    </r>
  </si>
  <si>
    <r>
      <rPr>
        <b/>
        <sz val="11"/>
        <color indexed="8"/>
        <rFont val="宋体"/>
        <charset val="134"/>
      </rPr>
      <t>预算数合计</t>
    </r>
  </si>
  <si>
    <r>
      <rPr>
        <b/>
        <sz val="11"/>
        <color indexed="8"/>
        <rFont val="宋体"/>
        <charset val="134"/>
      </rPr>
      <t>完成数合计</t>
    </r>
  </si>
  <si>
    <r>
      <rPr>
        <b/>
        <sz val="11"/>
        <color indexed="8"/>
        <rFont val="宋体"/>
        <charset val="134"/>
      </rPr>
      <t>其中：城乡居民基本养老保险基金完成数</t>
    </r>
  </si>
  <si>
    <r>
      <rPr>
        <b/>
        <sz val="11"/>
        <color indexed="8"/>
        <rFont val="宋体"/>
        <charset val="134"/>
      </rPr>
      <t>机关事业单位基本养老保险基金完成数</t>
    </r>
  </si>
  <si>
    <r>
      <rPr>
        <b/>
        <sz val="11"/>
        <color indexed="8"/>
        <rFont val="宋体"/>
        <charset val="134"/>
      </rPr>
      <t>上年结余</t>
    </r>
  </si>
  <si>
    <r>
      <rPr>
        <b/>
        <sz val="11"/>
        <color indexed="8"/>
        <rFont val="宋体"/>
        <charset val="134"/>
      </rPr>
      <t>一、收入</t>
    </r>
  </si>
  <si>
    <r>
      <rPr>
        <sz val="11"/>
        <color indexed="8"/>
        <rFont val="Times New Roman"/>
        <charset val="134"/>
      </rPr>
      <t xml:space="preserve">    </t>
    </r>
    <r>
      <rPr>
        <sz val="11"/>
        <color indexed="8"/>
        <rFont val="宋体"/>
        <charset val="134"/>
      </rPr>
      <t>其中</t>
    </r>
    <r>
      <rPr>
        <sz val="11"/>
        <color indexed="8"/>
        <rFont val="Times New Roman"/>
        <charset val="134"/>
      </rPr>
      <t>:1.</t>
    </r>
    <r>
      <rPr>
        <sz val="11"/>
        <color indexed="8"/>
        <rFont val="宋体"/>
        <charset val="134"/>
      </rPr>
      <t>社会保险费收入</t>
    </r>
  </si>
  <si>
    <r>
      <rPr>
        <sz val="11"/>
        <color indexed="8"/>
        <rFont val="Times New Roman"/>
        <charset val="134"/>
      </rPr>
      <t xml:space="preserve">         2.</t>
    </r>
    <r>
      <rPr>
        <sz val="11"/>
        <color indexed="8"/>
        <rFont val="宋体"/>
        <charset val="134"/>
      </rPr>
      <t>财政补贴收入</t>
    </r>
  </si>
  <si>
    <r>
      <rPr>
        <sz val="11"/>
        <color indexed="8"/>
        <rFont val="Times New Roman"/>
        <charset val="134"/>
      </rPr>
      <t xml:space="preserve">         3.</t>
    </r>
    <r>
      <rPr>
        <sz val="11"/>
        <color indexed="8"/>
        <rFont val="宋体"/>
        <charset val="134"/>
      </rPr>
      <t>利息收入</t>
    </r>
  </si>
  <si>
    <r>
      <rPr>
        <sz val="11"/>
        <color indexed="8"/>
        <rFont val="Times New Roman"/>
        <charset val="134"/>
      </rPr>
      <t xml:space="preserve">         4.</t>
    </r>
    <r>
      <rPr>
        <sz val="11"/>
        <color indexed="8"/>
        <rFont val="宋体"/>
        <charset val="134"/>
      </rPr>
      <t>转移收入</t>
    </r>
  </si>
  <si>
    <r>
      <rPr>
        <sz val="11"/>
        <color indexed="8"/>
        <rFont val="Times New Roman"/>
        <charset val="134"/>
      </rPr>
      <t xml:space="preserve">         5.</t>
    </r>
    <r>
      <rPr>
        <sz val="11"/>
        <color indexed="8"/>
        <rFont val="宋体"/>
        <charset val="134"/>
      </rPr>
      <t>其他收入</t>
    </r>
  </si>
  <si>
    <r>
      <rPr>
        <b/>
        <sz val="11"/>
        <color indexed="8"/>
        <rFont val="宋体"/>
        <charset val="134"/>
      </rPr>
      <t>二、支出</t>
    </r>
  </si>
  <si>
    <r>
      <rPr>
        <sz val="11"/>
        <color indexed="8"/>
        <rFont val="Times New Roman"/>
        <charset val="134"/>
      </rPr>
      <t xml:space="preserve">    </t>
    </r>
    <r>
      <rPr>
        <sz val="11"/>
        <color indexed="8"/>
        <rFont val="宋体"/>
        <charset val="134"/>
      </rPr>
      <t>其中</t>
    </r>
    <r>
      <rPr>
        <sz val="11"/>
        <color indexed="8"/>
        <rFont val="Times New Roman"/>
        <charset val="134"/>
      </rPr>
      <t>:1</t>
    </r>
    <r>
      <rPr>
        <sz val="11"/>
        <color indexed="8"/>
        <rFont val="宋体"/>
        <charset val="134"/>
      </rPr>
      <t>、社会保险待遇支出</t>
    </r>
  </si>
  <si>
    <r>
      <rPr>
        <sz val="11"/>
        <color indexed="8"/>
        <rFont val="Times New Roman"/>
        <charset val="134"/>
      </rPr>
      <t xml:space="preserve">         2.</t>
    </r>
    <r>
      <rPr>
        <sz val="11"/>
        <color indexed="8"/>
        <rFont val="宋体"/>
        <charset val="134"/>
      </rPr>
      <t>转移支出</t>
    </r>
  </si>
  <si>
    <r>
      <rPr>
        <sz val="11"/>
        <color indexed="8"/>
        <rFont val="Times New Roman"/>
        <charset val="134"/>
      </rPr>
      <t xml:space="preserve">         3.</t>
    </r>
    <r>
      <rPr>
        <sz val="11"/>
        <color indexed="8"/>
        <rFont val="宋体"/>
        <charset val="134"/>
      </rPr>
      <t>其他支出</t>
    </r>
  </si>
  <si>
    <r>
      <rPr>
        <b/>
        <sz val="11"/>
        <color indexed="8"/>
        <rFont val="宋体"/>
        <charset val="134"/>
      </rPr>
      <t>三、本年收支结余</t>
    </r>
  </si>
  <si>
    <r>
      <rPr>
        <b/>
        <sz val="11"/>
        <color indexed="8"/>
        <rFont val="Times New Roman"/>
        <charset val="134"/>
      </rPr>
      <t xml:space="preserve">      </t>
    </r>
    <r>
      <rPr>
        <b/>
        <sz val="11"/>
        <color indexed="8"/>
        <rFont val="宋体"/>
        <charset val="134"/>
      </rPr>
      <t>四、累计结余</t>
    </r>
  </si>
  <si>
    <t>表十七</t>
  </si>
  <si>
    <t>岳阳县2026年度地方政府债务余额情况表</t>
  </si>
  <si>
    <r>
      <rPr>
        <b/>
        <sz val="11"/>
        <rFont val="宋体"/>
        <charset val="134"/>
      </rPr>
      <t>债务总限额</t>
    </r>
  </si>
  <si>
    <r>
      <rPr>
        <b/>
        <sz val="11"/>
        <rFont val="宋体"/>
        <charset val="134"/>
      </rPr>
      <t>新增债务限额</t>
    </r>
  </si>
  <si>
    <r>
      <rPr>
        <sz val="11"/>
        <rFont val="宋体"/>
        <charset val="134"/>
      </rPr>
      <t>合计</t>
    </r>
  </si>
  <si>
    <r>
      <rPr>
        <sz val="11"/>
        <rFont val="宋体"/>
        <charset val="134"/>
      </rPr>
      <t>一般债务总限额</t>
    </r>
  </si>
  <si>
    <r>
      <rPr>
        <sz val="11"/>
        <rFont val="宋体"/>
        <charset val="134"/>
      </rPr>
      <t>专项债务总限额</t>
    </r>
  </si>
  <si>
    <r>
      <rPr>
        <sz val="11"/>
        <rFont val="宋体"/>
        <charset val="134"/>
      </rPr>
      <t>新增一般债务限额</t>
    </r>
  </si>
  <si>
    <r>
      <rPr>
        <sz val="11"/>
        <rFont val="宋体"/>
        <charset val="134"/>
      </rPr>
      <t>其中：新增外债限额</t>
    </r>
  </si>
  <si>
    <r>
      <rPr>
        <sz val="11"/>
        <rFont val="宋体"/>
        <charset val="134"/>
      </rPr>
      <t>新增专项债务限额</t>
    </r>
  </si>
  <si>
    <r>
      <rPr>
        <sz val="11"/>
        <rFont val="宋体"/>
        <charset val="134"/>
      </rPr>
      <t>新增土地储备专项债务限额</t>
    </r>
  </si>
  <si>
    <r>
      <rPr>
        <sz val="11"/>
        <rFont val="宋体"/>
        <charset val="134"/>
      </rPr>
      <t>新增收费公路专项债务限额</t>
    </r>
  </si>
  <si>
    <r>
      <rPr>
        <sz val="11"/>
        <rFont val="宋体"/>
        <charset val="134"/>
      </rPr>
      <t>新增棚改专项债务限额</t>
    </r>
  </si>
  <si>
    <r>
      <rPr>
        <sz val="11"/>
        <rFont val="宋体"/>
        <charset val="134"/>
      </rPr>
      <t>新增其他专项债务限额</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</si>
</sst>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4" formatCode="_ &quot;￥&quot;* #,##0.00_ ;_ &quot;￥&quot;* \-#,##0.00_ ;_ &quot;￥&quot;* &quot;-&quot;??_ ;_ @_ "/>
    <numFmt numFmtId="176" formatCode="_-* #,##0.00_-;\-* #,##0.00_-;_-* &quot;-&quot;??_-;_-@_-"/>
    <numFmt numFmtId="177" formatCode="0.0%"/>
    <numFmt numFmtId="178" formatCode="0_ "/>
    <numFmt numFmtId="179" formatCode="0_);[Red]\(0\)"/>
    <numFmt numFmtId="180" formatCode="0.0"/>
  </numFmts>
  <fonts count="77">
    <font>
      <sz val="12"/>
      <name val="宋体"/>
      <charset val="134"/>
    </font>
    <font>
      <sz val="10"/>
      <color theme="1"/>
      <name val="宋体"/>
      <charset val="134"/>
      <scheme val="minor"/>
    </font>
    <font>
      <sz val="14"/>
      <name val="黑体"/>
      <charset val="134"/>
    </font>
    <font>
      <sz val="10"/>
      <name val="宋体"/>
      <charset val="134"/>
    </font>
    <font>
      <b/>
      <sz val="18"/>
      <color indexed="8"/>
      <name val="宋体"/>
      <charset val="134"/>
    </font>
    <font>
      <b/>
      <sz val="18"/>
      <name val="宋体"/>
      <charset val="134"/>
    </font>
    <font>
      <sz val="11"/>
      <name val="宋体"/>
      <charset val="134"/>
    </font>
    <font>
      <b/>
      <sz val="11"/>
      <name val="Times New Roman"/>
      <charset val="134"/>
    </font>
    <font>
      <sz val="11"/>
      <name val="Times New Roman"/>
      <charset val="134"/>
    </font>
    <font>
      <sz val="11"/>
      <color indexed="8"/>
      <name val="宋体"/>
      <charset val="134"/>
    </font>
    <font>
      <b/>
      <sz val="11"/>
      <color indexed="8"/>
      <name val="Times New Roman"/>
      <charset val="134"/>
    </font>
    <font>
      <b/>
      <sz val="11"/>
      <color theme="1"/>
      <name val="Times New Roman"/>
      <charset val="134"/>
    </font>
    <font>
      <sz val="11"/>
      <color indexed="8"/>
      <name val="Times New Roman"/>
      <charset val="134"/>
    </font>
    <font>
      <sz val="11"/>
      <color theme="1"/>
      <name val="Times New Roman"/>
      <charset val="134"/>
    </font>
    <font>
      <b/>
      <sz val="10"/>
      <name val="宋体"/>
      <charset val="134"/>
    </font>
    <font>
      <sz val="10"/>
      <name val="Times New Roman"/>
      <charset val="134"/>
    </font>
    <font>
      <b/>
      <sz val="18"/>
      <name val="宋体"/>
      <charset val="134"/>
      <scheme val="major"/>
    </font>
    <font>
      <b/>
      <sz val="10"/>
      <name val="Times New Roman"/>
      <charset val="134"/>
    </font>
    <font>
      <b/>
      <sz val="12"/>
      <name val="Times New Roman"/>
      <charset val="134"/>
    </font>
    <font>
      <b/>
      <sz val="11"/>
      <name val="宋体"/>
      <charset val="134"/>
      <scheme val="major"/>
    </font>
    <font>
      <sz val="11"/>
      <color indexed="10"/>
      <name val="Times New Roman"/>
      <charset val="134"/>
    </font>
    <font>
      <sz val="10"/>
      <color theme="1"/>
      <name val="宋体"/>
      <charset val="134"/>
    </font>
    <font>
      <b/>
      <sz val="18"/>
      <color theme="1"/>
      <name val="宋体"/>
      <charset val="134"/>
    </font>
    <font>
      <sz val="11"/>
      <color theme="1"/>
      <name val="宋体"/>
      <charset val="134"/>
    </font>
    <font>
      <b/>
      <sz val="11"/>
      <name val="宋体"/>
      <charset val="134"/>
    </font>
    <font>
      <sz val="18"/>
      <name val="黑体"/>
      <charset val="134"/>
    </font>
    <font>
      <sz val="10"/>
      <name val="Arial"/>
      <charset val="134"/>
    </font>
    <font>
      <sz val="14"/>
      <name val="宋体"/>
      <charset val="134"/>
      <scheme val="minor"/>
    </font>
    <font>
      <b/>
      <sz val="30"/>
      <name val="黑体"/>
      <charset val="134"/>
    </font>
    <font>
      <sz val="24"/>
      <name val="宋体"/>
      <charset val="134"/>
    </font>
    <font>
      <sz val="20"/>
      <name val="宋体"/>
      <charset val="134"/>
    </font>
    <font>
      <b/>
      <sz val="14"/>
      <name val="宋体"/>
      <charset val="134"/>
    </font>
    <font>
      <sz val="20"/>
      <name val="黑体"/>
      <charset val="134"/>
    </font>
    <font>
      <sz val="10"/>
      <name val="宋体"/>
      <charset val="134"/>
      <scheme val="minor"/>
    </font>
    <font>
      <b/>
      <sz val="11"/>
      <name val="宋体"/>
      <charset val="134"/>
      <scheme val="minor"/>
    </font>
    <font>
      <sz val="10"/>
      <name val="黑体"/>
      <charset val="134"/>
    </font>
    <font>
      <b/>
      <sz val="12"/>
      <name val="宋体"/>
      <charset val="134"/>
      <scheme val="minor"/>
    </font>
    <font>
      <sz val="11"/>
      <name val="宋体"/>
      <charset val="134"/>
      <scheme val="minor"/>
    </font>
    <font>
      <b/>
      <sz val="12"/>
      <name val="宋体"/>
      <charset val="134"/>
    </font>
    <font>
      <sz val="16"/>
      <name val="仿宋_GB2312"/>
      <charset val="134"/>
    </font>
    <font>
      <b/>
      <sz val="10"/>
      <name val="Arial"/>
      <charset val="134"/>
    </font>
    <font>
      <b/>
      <sz val="11"/>
      <name val="Arial"/>
      <charset val="134"/>
    </font>
    <font>
      <i/>
      <sz val="11"/>
      <name val="Times New Roman"/>
      <charset val="134"/>
    </font>
    <font>
      <sz val="14"/>
      <name val="Times New Roman"/>
      <charset val="134"/>
    </font>
    <font>
      <sz val="18"/>
      <name val="Times New Roman"/>
      <charset val="134"/>
    </font>
    <font>
      <sz val="12"/>
      <name val="Times New Roman"/>
      <charset val="134"/>
    </font>
    <font>
      <sz val="10"/>
      <color rgb="FF000000"/>
      <name val="宋体"/>
      <charset val="134"/>
    </font>
    <font>
      <sz val="11"/>
      <color rgb="FF000000"/>
      <name val="Times New Roman"/>
      <charset val="134"/>
    </font>
    <font>
      <b/>
      <sz val="11"/>
      <color rgb="FF000000"/>
      <name val="Times New Roman"/>
      <charset val="134"/>
    </font>
    <font>
      <b/>
      <sz val="18"/>
      <name val="Times New Roman"/>
      <charset val="134"/>
    </font>
    <font>
      <sz val="9"/>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楷体_GB2312"/>
      <charset val="134"/>
    </font>
    <font>
      <b/>
      <sz val="11"/>
      <color indexed="8"/>
      <name val="宋体"/>
      <charset val="134"/>
    </font>
    <font>
      <b/>
      <sz val="11"/>
      <color theme="1"/>
      <name val="宋体"/>
      <charset val="134"/>
    </font>
    <font>
      <b/>
      <sz val="11"/>
      <color theme="1"/>
      <name val="黑体"/>
      <charset val="134"/>
    </font>
    <font>
      <sz val="11"/>
      <color rgb="FF000000"/>
      <name val="宋体"/>
      <charset val="134"/>
    </font>
    <font>
      <b/>
      <sz val="11"/>
      <color rgb="FF000000"/>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xf numFmtId="176" fontId="0" fillId="0" borderId="0" applyFont="0" applyFill="0" applyBorder="0" applyAlignment="0" applyProtection="0">
      <alignment vertical="center"/>
    </xf>
    <xf numFmtId="44" fontId="51" fillId="0" borderId="0" applyFont="0" applyFill="0" applyBorder="0" applyAlignment="0" applyProtection="0">
      <alignment vertical="center"/>
    </xf>
    <xf numFmtId="9" fontId="0" fillId="0" borderId="0" applyFont="0" applyFill="0" applyBorder="0" applyAlignment="0" applyProtection="0">
      <alignment vertical="center"/>
    </xf>
    <xf numFmtId="41" fontId="51" fillId="0" borderId="0" applyFont="0" applyFill="0" applyBorder="0" applyAlignment="0" applyProtection="0">
      <alignment vertical="center"/>
    </xf>
    <xf numFmtId="42" fontId="51"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1" fillId="4" borderId="18"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19" applyNumberFormat="0" applyFill="0" applyAlignment="0" applyProtection="0">
      <alignment vertical="center"/>
    </xf>
    <xf numFmtId="0" fontId="58" fillId="0" borderId="19" applyNumberFormat="0" applyFill="0" applyAlignment="0" applyProtection="0">
      <alignment vertical="center"/>
    </xf>
    <xf numFmtId="0" fontId="59" fillId="0" borderId="20" applyNumberFormat="0" applyFill="0" applyAlignment="0" applyProtection="0">
      <alignment vertical="center"/>
    </xf>
    <xf numFmtId="0" fontId="59" fillId="0" borderId="0" applyNumberFormat="0" applyFill="0" applyBorder="0" applyAlignment="0" applyProtection="0">
      <alignment vertical="center"/>
    </xf>
    <xf numFmtId="0" fontId="60" fillId="5" borderId="21" applyNumberFormat="0" applyAlignment="0" applyProtection="0">
      <alignment vertical="center"/>
    </xf>
    <xf numFmtId="0" fontId="61" fillId="6" borderId="22" applyNumberFormat="0" applyAlignment="0" applyProtection="0">
      <alignment vertical="center"/>
    </xf>
    <xf numFmtId="0" fontId="62" fillId="6" borderId="21" applyNumberFormat="0" applyAlignment="0" applyProtection="0">
      <alignment vertical="center"/>
    </xf>
    <xf numFmtId="0" fontId="63" fillId="7" borderId="23" applyNumberFormat="0" applyAlignment="0" applyProtection="0">
      <alignment vertical="center"/>
    </xf>
    <xf numFmtId="0" fontId="64" fillId="0" borderId="24" applyNumberFormat="0" applyFill="0" applyAlignment="0" applyProtection="0">
      <alignment vertical="center"/>
    </xf>
    <xf numFmtId="0" fontId="65" fillId="0" borderId="25" applyNumberFormat="0" applyFill="0" applyAlignment="0" applyProtection="0">
      <alignment vertical="center"/>
    </xf>
    <xf numFmtId="0" fontId="66" fillId="8" borderId="0" applyNumberFormat="0" applyBorder="0" applyAlignment="0" applyProtection="0">
      <alignment vertical="center"/>
    </xf>
    <xf numFmtId="0" fontId="67" fillId="9" borderId="0" applyNumberFormat="0" applyBorder="0" applyAlignment="0" applyProtection="0">
      <alignment vertical="center"/>
    </xf>
    <xf numFmtId="0" fontId="68" fillId="10" borderId="0" applyNumberFormat="0" applyBorder="0" applyAlignment="0" applyProtection="0">
      <alignment vertical="center"/>
    </xf>
    <xf numFmtId="0" fontId="69" fillId="11" borderId="0" applyNumberFormat="0" applyBorder="0" applyAlignment="0" applyProtection="0">
      <alignment vertical="center"/>
    </xf>
    <xf numFmtId="0" fontId="70" fillId="12" borderId="0" applyNumberFormat="0" applyBorder="0" applyAlignment="0" applyProtection="0">
      <alignment vertical="center"/>
    </xf>
    <xf numFmtId="0" fontId="70" fillId="13" borderId="0" applyNumberFormat="0" applyBorder="0" applyAlignment="0" applyProtection="0">
      <alignment vertical="center"/>
    </xf>
    <xf numFmtId="0" fontId="69" fillId="14" borderId="0" applyNumberFormat="0" applyBorder="0" applyAlignment="0" applyProtection="0">
      <alignment vertical="center"/>
    </xf>
    <xf numFmtId="0" fontId="69" fillId="15" borderId="0" applyNumberFormat="0" applyBorder="0" applyAlignment="0" applyProtection="0">
      <alignment vertical="center"/>
    </xf>
    <xf numFmtId="0" fontId="70" fillId="16" borderId="0" applyNumberFormat="0" applyBorder="0" applyAlignment="0" applyProtection="0">
      <alignment vertical="center"/>
    </xf>
    <xf numFmtId="0" fontId="70" fillId="17" borderId="0" applyNumberFormat="0" applyBorder="0" applyAlignment="0" applyProtection="0">
      <alignment vertical="center"/>
    </xf>
    <xf numFmtId="0" fontId="69" fillId="18" borderId="0" applyNumberFormat="0" applyBorder="0" applyAlignment="0" applyProtection="0">
      <alignment vertical="center"/>
    </xf>
    <xf numFmtId="0" fontId="69" fillId="19" borderId="0" applyNumberFormat="0" applyBorder="0" applyAlignment="0" applyProtection="0">
      <alignment vertical="center"/>
    </xf>
    <xf numFmtId="0" fontId="70" fillId="20" borderId="0" applyNumberFormat="0" applyBorder="0" applyAlignment="0" applyProtection="0">
      <alignment vertical="center"/>
    </xf>
    <xf numFmtId="0" fontId="70" fillId="21" borderId="0" applyNumberFormat="0" applyBorder="0" applyAlignment="0" applyProtection="0">
      <alignment vertical="center"/>
    </xf>
    <xf numFmtId="0" fontId="69" fillId="22" borderId="0" applyNumberFormat="0" applyBorder="0" applyAlignment="0" applyProtection="0">
      <alignment vertical="center"/>
    </xf>
    <xf numFmtId="0" fontId="69" fillId="23" borderId="0" applyNumberFormat="0" applyBorder="0" applyAlignment="0" applyProtection="0">
      <alignment vertical="center"/>
    </xf>
    <xf numFmtId="0" fontId="70" fillId="24" borderId="0" applyNumberFormat="0" applyBorder="0" applyAlignment="0" applyProtection="0">
      <alignment vertical="center"/>
    </xf>
    <xf numFmtId="0" fontId="70" fillId="25" borderId="0" applyNumberFormat="0" applyBorder="0" applyAlignment="0" applyProtection="0">
      <alignment vertical="center"/>
    </xf>
    <xf numFmtId="0" fontId="69" fillId="26" borderId="0" applyNumberFormat="0" applyBorder="0" applyAlignment="0" applyProtection="0">
      <alignment vertical="center"/>
    </xf>
    <xf numFmtId="0" fontId="69" fillId="27" borderId="0" applyNumberFormat="0" applyBorder="0" applyAlignment="0" applyProtection="0">
      <alignment vertical="center"/>
    </xf>
    <xf numFmtId="0" fontId="70" fillId="28" borderId="0" applyNumberFormat="0" applyBorder="0" applyAlignment="0" applyProtection="0">
      <alignment vertical="center"/>
    </xf>
    <xf numFmtId="0" fontId="70"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70" fillId="32" borderId="0" applyNumberFormat="0" applyBorder="0" applyAlignment="0" applyProtection="0">
      <alignment vertical="center"/>
    </xf>
    <xf numFmtId="0" fontId="70" fillId="33" borderId="0" applyNumberFormat="0" applyBorder="0" applyAlignment="0" applyProtection="0">
      <alignment vertical="center"/>
    </xf>
    <xf numFmtId="0" fontId="69" fillId="34" borderId="0" applyNumberFormat="0" applyBorder="0" applyAlignment="0" applyProtection="0">
      <alignment vertical="center"/>
    </xf>
    <xf numFmtId="0" fontId="51"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26" fillId="0" borderId="0"/>
    <xf numFmtId="0" fontId="71" fillId="0" borderId="0"/>
    <xf numFmtId="0" fontId="45" fillId="0" borderId="0"/>
    <xf numFmtId="0" fontId="45" fillId="0" borderId="0"/>
    <xf numFmtId="0" fontId="0" fillId="0" borderId="0"/>
    <xf numFmtId="0" fontId="0" fillId="0" borderId="0"/>
  </cellStyleXfs>
  <cellXfs count="308">
    <xf numFmtId="0" fontId="0" fillId="0" borderId="0" xfId="0" applyFont="1" applyAlignment="1">
      <alignment vertical="center"/>
    </xf>
    <xf numFmtId="0" fontId="1" fillId="0" borderId="0" xfId="0" applyFont="1" applyFill="1" applyAlignment="1">
      <alignment vertical="center" wrapText="1"/>
    </xf>
    <xf numFmtId="0" fontId="0" fillId="0" borderId="0" xfId="0" applyFont="1" applyFill="1" applyAlignment="1">
      <alignment vertical="center"/>
    </xf>
    <xf numFmtId="177" fontId="2" fillId="0" borderId="0" xfId="0" applyNumberFormat="1" applyFont="1" applyAlignment="1">
      <alignment horizontal="left" vertical="center" wrapText="1"/>
    </xf>
    <xf numFmtId="178" fontId="3" fillId="0" borderId="0" xfId="49" applyNumberFormat="1" applyFont="1" applyFill="1" applyAlignment="1">
      <alignment horizontal="center" vertical="center" wrapText="1"/>
    </xf>
    <xf numFmtId="49" fontId="4" fillId="0" borderId="0" xfId="49" applyNumberFormat="1" applyFont="1" applyFill="1" applyAlignment="1">
      <alignment horizontal="center" vertical="center" wrapText="1"/>
    </xf>
    <xf numFmtId="0" fontId="5" fillId="0" borderId="0" xfId="0" applyNumberFormat="1" applyFont="1" applyFill="1" applyAlignment="1" applyProtection="1">
      <alignment horizontal="center" vertical="center"/>
    </xf>
    <xf numFmtId="0" fontId="6" fillId="0" borderId="0" xfId="0" applyNumberFormat="1" applyFont="1" applyFill="1" applyAlignment="1" applyProtection="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8" fontId="8" fillId="0" borderId="1" xfId="0" applyNumberFormat="1" applyFont="1" applyFill="1" applyBorder="1" applyAlignment="1">
      <alignment horizontal="center" vertical="center" wrapText="1"/>
    </xf>
    <xf numFmtId="0" fontId="3" fillId="0" borderId="0" xfId="49" applyFont="1" applyFill="1" applyAlignment="1">
      <alignment vertical="center" wrapText="1"/>
    </xf>
    <xf numFmtId="178" fontId="4" fillId="0" borderId="0" xfId="49" applyNumberFormat="1" applyFont="1" applyFill="1" applyAlignment="1">
      <alignment horizontal="center" vertical="center" wrapText="1"/>
    </xf>
    <xf numFmtId="178" fontId="5" fillId="0" borderId="0" xfId="49" applyNumberFormat="1" applyFont="1" applyFill="1" applyAlignment="1">
      <alignment horizontal="center" vertical="center" wrapText="1"/>
    </xf>
    <xf numFmtId="49" fontId="9" fillId="0" borderId="0" xfId="49" applyNumberFormat="1" applyFont="1" applyFill="1" applyAlignment="1">
      <alignment vertical="center" wrapText="1"/>
    </xf>
    <xf numFmtId="178" fontId="9" fillId="0" borderId="0" xfId="49" applyNumberFormat="1" applyFont="1" applyFill="1" applyAlignment="1">
      <alignment horizontal="center" vertical="center" wrapText="1"/>
    </xf>
    <xf numFmtId="178" fontId="6" fillId="0" borderId="0" xfId="49" applyNumberFormat="1" applyFont="1" applyFill="1" applyAlignment="1">
      <alignment horizontal="center" vertical="center" wrapText="1"/>
    </xf>
    <xf numFmtId="49" fontId="10" fillId="0" borderId="2" xfId="49" applyNumberFormat="1" applyFont="1" applyFill="1" applyBorder="1" applyAlignment="1">
      <alignment horizontal="center" vertical="center" wrapText="1"/>
    </xf>
    <xf numFmtId="178" fontId="10" fillId="0" borderId="3" xfId="49" applyNumberFormat="1" applyFont="1" applyFill="1" applyBorder="1" applyAlignment="1">
      <alignment horizontal="center" vertical="center" wrapText="1"/>
    </xf>
    <xf numFmtId="178" fontId="10" fillId="0" borderId="4" xfId="49" applyNumberFormat="1" applyFont="1" applyFill="1" applyBorder="1" applyAlignment="1">
      <alignment horizontal="center" vertical="center" wrapText="1"/>
    </xf>
    <xf numFmtId="178" fontId="10" fillId="0" borderId="5" xfId="49" applyNumberFormat="1" applyFont="1" applyFill="1" applyBorder="1" applyAlignment="1">
      <alignment horizontal="center" vertical="center" wrapText="1"/>
    </xf>
    <xf numFmtId="49" fontId="10" fillId="0" borderId="6" xfId="49"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49" fontId="12" fillId="0" borderId="7" xfId="49" applyNumberFormat="1" applyFont="1" applyFill="1" applyBorder="1" applyAlignment="1">
      <alignment horizontal="left" vertical="center" wrapText="1"/>
    </xf>
    <xf numFmtId="178" fontId="13" fillId="0" borderId="1" xfId="0" applyNumberFormat="1" applyFont="1" applyFill="1" applyBorder="1" applyAlignment="1">
      <alignment horizontal="center" vertical="center" wrapText="1"/>
    </xf>
    <xf numFmtId="49" fontId="12" fillId="0" borderId="8" xfId="49" applyNumberFormat="1" applyFont="1" applyFill="1" applyBorder="1" applyAlignment="1">
      <alignment horizontal="left" vertical="center" wrapText="1"/>
    </xf>
    <xf numFmtId="49" fontId="12" fillId="0" borderId="1" xfId="49" applyNumberFormat="1" applyFont="1" applyFill="1" applyBorder="1" applyAlignment="1">
      <alignment vertical="center" wrapText="1"/>
    </xf>
    <xf numFmtId="49" fontId="10" fillId="0" borderId="1" xfId="49" applyNumberFormat="1" applyFont="1" applyFill="1" applyBorder="1" applyAlignment="1">
      <alignment horizontal="center" vertical="center" wrapText="1"/>
    </xf>
    <xf numFmtId="49" fontId="12" fillId="0" borderId="1" xfId="49" applyNumberFormat="1" applyFont="1" applyFill="1" applyBorder="1" applyAlignment="1">
      <alignment horizontal="left" vertical="center" wrapText="1"/>
    </xf>
    <xf numFmtId="49" fontId="10" fillId="0" borderId="6" xfId="49" applyNumberFormat="1" applyFont="1" applyFill="1" applyBorder="1" applyAlignment="1">
      <alignment horizontal="left" vertical="center" wrapText="1"/>
    </xf>
    <xf numFmtId="0" fontId="0" fillId="0" borderId="0" xfId="0" applyFont="1" applyAlignment="1">
      <alignment horizontal="center" vertical="center"/>
    </xf>
    <xf numFmtId="0" fontId="14" fillId="0" borderId="0" xfId="52" applyFont="1">
      <alignment vertical="center"/>
    </xf>
    <xf numFmtId="0" fontId="15" fillId="0" borderId="0" xfId="52" applyFont="1" applyAlignment="1">
      <alignment horizontal="center" vertical="center"/>
    </xf>
    <xf numFmtId="0" fontId="15" fillId="0" borderId="0" xfId="52" applyFont="1" applyAlignment="1">
      <alignment horizontal="left" vertical="center"/>
    </xf>
    <xf numFmtId="178" fontId="3" fillId="0" borderId="0" xfId="50" applyNumberFormat="1" applyFont="1" applyAlignment="1">
      <alignment horizontal="right" vertical="center"/>
    </xf>
    <xf numFmtId="0" fontId="16" fillId="0" borderId="0" xfId="52" applyFont="1" applyAlignment="1">
      <alignment horizontal="center" vertical="center"/>
    </xf>
    <xf numFmtId="0" fontId="16" fillId="0" borderId="0" xfId="52" applyFont="1" applyAlignment="1">
      <alignment vertical="center"/>
    </xf>
    <xf numFmtId="0" fontId="6" fillId="0" borderId="0" xfId="52" applyFont="1" applyAlignment="1">
      <alignment horizontal="center" vertical="center"/>
    </xf>
    <xf numFmtId="0" fontId="6" fillId="0" borderId="0" xfId="52" applyFont="1">
      <alignment vertical="center"/>
    </xf>
    <xf numFmtId="178" fontId="6" fillId="0" borderId="0" xfId="52" applyNumberFormat="1" applyFont="1" applyAlignment="1">
      <alignment horizontal="right" vertical="center"/>
    </xf>
    <xf numFmtId="178" fontId="6" fillId="0" borderId="0" xfId="52" applyNumberFormat="1" applyFont="1" applyAlignment="1">
      <alignment horizontal="center" vertical="center"/>
    </xf>
    <xf numFmtId="0" fontId="7" fillId="0" borderId="1" xfId="52" applyFont="1" applyBorder="1" applyAlignment="1">
      <alignment horizontal="center" vertical="center"/>
    </xf>
    <xf numFmtId="178" fontId="7" fillId="0" borderId="1" xfId="52" applyNumberFormat="1" applyFont="1" applyBorder="1" applyAlignment="1">
      <alignment horizontal="center" vertical="center"/>
    </xf>
    <xf numFmtId="3" fontId="7" fillId="0" borderId="1" xfId="52" applyNumberFormat="1" applyFont="1" applyBorder="1">
      <alignment vertical="center"/>
    </xf>
    <xf numFmtId="0" fontId="7" fillId="0" borderId="1" xfId="52" applyNumberFormat="1" applyFont="1" applyBorder="1" applyAlignment="1">
      <alignment horizontal="center" vertical="center"/>
    </xf>
    <xf numFmtId="3" fontId="8" fillId="0" borderId="1" xfId="52" applyNumberFormat="1" applyFont="1" applyBorder="1" applyAlignment="1">
      <alignment vertical="center" wrapText="1"/>
    </xf>
    <xf numFmtId="0" fontId="8" fillId="0" borderId="1" xfId="0" applyFont="1" applyBorder="1" applyAlignment="1">
      <alignment horizontal="center" vertical="center"/>
    </xf>
    <xf numFmtId="3" fontId="7" fillId="0" borderId="1" xfId="52" applyNumberFormat="1" applyFont="1" applyBorder="1" applyAlignment="1">
      <alignment horizontal="left" vertical="center"/>
    </xf>
    <xf numFmtId="3" fontId="8" fillId="0" borderId="1" xfId="52" applyNumberFormat="1" applyFont="1" applyBorder="1" applyAlignment="1">
      <alignment horizontal="left" vertical="center" wrapText="1"/>
    </xf>
    <xf numFmtId="3" fontId="8" fillId="0" borderId="1" xfId="52" applyNumberFormat="1" applyFont="1" applyBorder="1" applyAlignment="1">
      <alignment horizontal="left" vertical="center"/>
    </xf>
    <xf numFmtId="0" fontId="8" fillId="0" borderId="1" xfId="0" applyNumberFormat="1" applyFont="1" applyBorder="1" applyAlignment="1">
      <alignment horizontal="center" vertical="center"/>
    </xf>
    <xf numFmtId="0" fontId="17" fillId="2" borderId="1" xfId="0" applyFont="1" applyFill="1" applyBorder="1" applyAlignment="1">
      <alignment vertical="center" wrapText="1"/>
    </xf>
    <xf numFmtId="0" fontId="15" fillId="2" borderId="1" xfId="0" applyFont="1" applyFill="1" applyBorder="1" applyAlignment="1">
      <alignment vertical="center" wrapText="1"/>
    </xf>
    <xf numFmtId="0" fontId="15" fillId="2" borderId="1" xfId="0" applyNumberFormat="1" applyFont="1" applyFill="1" applyBorder="1" applyAlignment="1">
      <alignment horizontal="center" vertical="center" wrapText="1"/>
    </xf>
    <xf numFmtId="0" fontId="18" fillId="0" borderId="1" xfId="0" applyNumberFormat="1" applyFont="1" applyBorder="1" applyAlignment="1">
      <alignment horizontal="center" vertical="center"/>
    </xf>
    <xf numFmtId="0" fontId="6" fillId="0" borderId="0" xfId="0" applyFont="1" applyAlignment="1">
      <alignment vertical="center"/>
    </xf>
    <xf numFmtId="0" fontId="8" fillId="0" borderId="0" xfId="52" applyFont="1" applyAlignment="1">
      <alignment horizontal="left" vertical="center"/>
    </xf>
    <xf numFmtId="0" fontId="19" fillId="0" borderId="0" xfId="52" applyFont="1" applyAlignment="1">
      <alignment horizontal="center" vertical="center"/>
    </xf>
    <xf numFmtId="3" fontId="8" fillId="0" borderId="1" xfId="52" applyNumberFormat="1" applyFont="1" applyBorder="1" applyAlignment="1">
      <alignment vertical="center"/>
    </xf>
    <xf numFmtId="178" fontId="8" fillId="0" borderId="1" xfId="0" applyNumberFormat="1" applyFont="1" applyBorder="1" applyAlignment="1">
      <alignment horizontal="center" vertical="center"/>
    </xf>
    <xf numFmtId="0" fontId="8" fillId="0" borderId="1" xfId="52" applyFont="1" applyBorder="1">
      <alignment vertical="center"/>
    </xf>
    <xf numFmtId="0" fontId="7" fillId="0" borderId="1" xfId="0" applyNumberFormat="1" applyFont="1" applyBorder="1" applyAlignment="1">
      <alignment horizontal="center" vertical="center"/>
    </xf>
    <xf numFmtId="3" fontId="20" fillId="0" borderId="1" xfId="52" applyNumberFormat="1" applyFont="1" applyBorder="1">
      <alignment vertical="center"/>
    </xf>
    <xf numFmtId="0" fontId="8" fillId="0" borderId="1" xfId="52" applyFont="1" applyBorder="1" applyAlignment="1">
      <alignment horizontal="center" vertical="center"/>
    </xf>
    <xf numFmtId="0" fontId="8" fillId="0" borderId="1" xfId="0" applyFont="1" applyBorder="1" applyAlignment="1">
      <alignment vertical="center"/>
    </xf>
    <xf numFmtId="0" fontId="8" fillId="0" borderId="1" xfId="52" applyFont="1" applyBorder="1" applyAlignment="1">
      <alignment horizontal="left" vertical="center" wrapText="1"/>
    </xf>
    <xf numFmtId="178" fontId="8" fillId="0" borderId="1" xfId="52" applyNumberFormat="1" applyFont="1" applyBorder="1" applyAlignment="1">
      <alignment horizontal="center" vertical="center"/>
    </xf>
    <xf numFmtId="0" fontId="7" fillId="0" borderId="1" xfId="52" applyFont="1" applyBorder="1">
      <alignment vertical="center"/>
    </xf>
    <xf numFmtId="0" fontId="7" fillId="0" borderId="1" xfId="52" applyFont="1" applyBorder="1" applyAlignment="1">
      <alignment horizontal="left" vertical="center"/>
    </xf>
    <xf numFmtId="1" fontId="7" fillId="0" borderId="1" xfId="52" applyNumberFormat="1" applyFont="1" applyBorder="1" applyProtection="1">
      <alignment vertical="center"/>
      <protection locked="0"/>
    </xf>
    <xf numFmtId="0" fontId="7" fillId="0" borderId="1" xfId="0" applyFont="1" applyBorder="1" applyAlignment="1">
      <alignment horizontal="center" vertical="center"/>
    </xf>
    <xf numFmtId="0" fontId="21" fillId="0" borderId="0" xfId="0" applyFont="1" applyFill="1" applyAlignment="1">
      <alignment vertical="center" wrapText="1"/>
    </xf>
    <xf numFmtId="178" fontId="21" fillId="0" borderId="0" xfId="0" applyNumberFormat="1" applyFont="1" applyFill="1" applyAlignment="1">
      <alignment horizontal="right" vertical="center" wrapText="1"/>
    </xf>
    <xf numFmtId="0" fontId="22" fillId="0" borderId="0" xfId="0" applyFont="1" applyFill="1" applyAlignment="1" applyProtection="1">
      <alignment horizontal="center" vertical="center" wrapText="1"/>
      <protection locked="0"/>
    </xf>
    <xf numFmtId="0" fontId="23" fillId="0" borderId="0" xfId="0" applyFont="1" applyFill="1" applyAlignment="1">
      <alignment horizontal="left" vertical="center" wrapText="1"/>
    </xf>
    <xf numFmtId="178" fontId="23" fillId="0" borderId="0" xfId="0" applyNumberFormat="1" applyFont="1" applyFill="1" applyAlignment="1">
      <alignment horizontal="righ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24"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177" fontId="6" fillId="0" borderId="0" xfId="0" applyNumberFormat="1" applyFont="1" applyAlignment="1">
      <alignment horizontal="center" vertical="center" wrapText="1"/>
    </xf>
    <xf numFmtId="0" fontId="25" fillId="0" borderId="0" xfId="0" applyFont="1" applyAlignment="1" applyProtection="1">
      <alignment horizontal="center" vertical="center" wrapText="1"/>
      <protection locked="0"/>
    </xf>
    <xf numFmtId="0" fontId="25" fillId="0" borderId="0" xfId="0" applyFont="1" applyFill="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0" xfId="0" applyFont="1" applyFill="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77" fontId="7" fillId="0" borderId="1" xfId="0" applyNumberFormat="1" applyFont="1" applyBorder="1" applyAlignment="1">
      <alignment horizontal="center" vertical="center" wrapText="1"/>
    </xf>
    <xf numFmtId="0" fontId="7" fillId="0" borderId="1" xfId="58" applyNumberFormat="1" applyFont="1" applyFill="1" applyBorder="1" applyAlignment="1" applyProtection="1">
      <alignment vertical="center" wrapText="1"/>
    </xf>
    <xf numFmtId="178" fontId="7" fillId="0" borderId="1" xfId="59" applyNumberFormat="1" applyFont="1" applyFill="1" applyBorder="1" applyAlignment="1">
      <alignment horizontal="center" vertical="center" wrapText="1"/>
    </xf>
    <xf numFmtId="178" fontId="7" fillId="0" borderId="1" xfId="59" applyNumberFormat="1" applyFont="1" applyBorder="1" applyAlignment="1">
      <alignment horizontal="center" vertical="center" wrapText="1"/>
    </xf>
    <xf numFmtId="1" fontId="7" fillId="0" borderId="1" xfId="58" applyNumberFormat="1" applyFont="1" applyFill="1" applyBorder="1" applyAlignment="1">
      <alignment horizontal="center" vertical="center" wrapText="1"/>
    </xf>
    <xf numFmtId="1" fontId="7" fillId="0" borderId="1" xfId="58" applyNumberFormat="1" applyFont="1" applyBorder="1" applyAlignment="1">
      <alignment horizontal="center" vertical="center" wrapText="1"/>
    </xf>
    <xf numFmtId="179" fontId="7" fillId="0" borderId="1" xfId="57"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8" fillId="0" borderId="1" xfId="58" applyNumberFormat="1" applyFont="1" applyFill="1" applyBorder="1" applyAlignment="1" applyProtection="1">
      <alignment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0" fontId="8" fillId="0" borderId="1" xfId="58" applyNumberFormat="1" applyFont="1" applyFill="1" applyBorder="1" applyAlignment="1" applyProtection="1">
      <alignment horizontal="left" vertical="center" wrapText="1"/>
    </xf>
    <xf numFmtId="14" fontId="8" fillId="0" borderId="1" xfId="58" applyNumberFormat="1" applyFont="1" applyFill="1" applyBorder="1" applyAlignment="1" applyProtection="1">
      <alignment horizontal="left" vertical="center" wrapText="1"/>
    </xf>
    <xf numFmtId="14" fontId="7" fillId="0" borderId="1" xfId="58" applyNumberFormat="1" applyFont="1" applyFill="1" applyBorder="1" applyAlignment="1" applyProtection="1">
      <alignment horizontal="left" vertical="center" wrapText="1"/>
    </xf>
    <xf numFmtId="179" fontId="7" fillId="0" borderId="1" xfId="1" applyNumberFormat="1" applyFont="1" applyFill="1" applyBorder="1" applyAlignment="1">
      <alignment horizontal="center" vertical="center" wrapText="1"/>
    </xf>
    <xf numFmtId="1" fontId="7" fillId="0" borderId="1" xfId="0" applyNumberFormat="1" applyFont="1" applyBorder="1" applyAlignment="1">
      <alignment horizontal="center" vertical="center"/>
    </xf>
    <xf numFmtId="179" fontId="15" fillId="0" borderId="1" xfId="60" applyNumberFormat="1" applyFont="1" applyFill="1" applyBorder="1" applyAlignment="1">
      <alignment horizontal="center" vertical="center" wrapText="1"/>
    </xf>
    <xf numFmtId="0" fontId="7" fillId="0" borderId="9" xfId="58" applyNumberFormat="1" applyFont="1" applyFill="1" applyBorder="1" applyAlignment="1" applyProtection="1">
      <alignment horizontal="left" vertical="center" wrapText="1"/>
    </xf>
    <xf numFmtId="0" fontId="7" fillId="0" borderId="1" xfId="58" applyNumberFormat="1" applyFont="1" applyFill="1" applyBorder="1" applyAlignment="1" applyProtection="1">
      <alignment horizontal="left" vertical="center" wrapText="1"/>
    </xf>
    <xf numFmtId="0" fontId="7" fillId="0" borderId="1" xfId="58" applyNumberFormat="1" applyFont="1" applyFill="1" applyBorder="1" applyAlignment="1" applyProtection="1">
      <alignment horizontal="center" vertical="center" wrapText="1"/>
    </xf>
    <xf numFmtId="9" fontId="7" fillId="0" borderId="1" xfId="3" applyNumberFormat="1" applyFont="1" applyFill="1" applyBorder="1" applyAlignment="1" applyProtection="1">
      <alignment horizontal="center" vertical="center" wrapText="1"/>
    </xf>
    <xf numFmtId="0" fontId="26" fillId="0" borderId="0" xfId="0" applyFont="1"/>
    <xf numFmtId="0" fontId="27" fillId="0" borderId="0" xfId="0" applyFont="1" applyAlignment="1">
      <alignment horizontal="left" wrapText="1"/>
    </xf>
    <xf numFmtId="0" fontId="28" fillId="0" borderId="0" xfId="0" applyFont="1" applyAlignment="1">
      <alignment horizontal="center" vertical="center" wrapText="1"/>
    </xf>
    <xf numFmtId="0" fontId="29" fillId="0" borderId="0" xfId="0" applyFont="1" applyAlignment="1">
      <alignment vertical="center"/>
    </xf>
    <xf numFmtId="57" fontId="30" fillId="0" borderId="0" xfId="0" applyNumberFormat="1" applyFont="1" applyAlignment="1">
      <alignment horizontal="center" vertical="center"/>
    </xf>
    <xf numFmtId="57" fontId="30" fillId="0" borderId="0" xfId="0" applyNumberFormat="1" applyFont="1" applyAlignment="1">
      <alignment vertical="center"/>
    </xf>
    <xf numFmtId="0" fontId="0" fillId="0" borderId="0" xfId="0" applyFont="1" applyFill="1" applyBorder="1" applyAlignment="1"/>
    <xf numFmtId="0" fontId="31" fillId="0" borderId="0" xfId="0" applyFont="1" applyAlignment="1">
      <alignment vertical="center"/>
    </xf>
    <xf numFmtId="0" fontId="5"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right" vertical="center"/>
    </xf>
    <xf numFmtId="0" fontId="7"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xf>
    <xf numFmtId="178" fontId="8" fillId="0" borderId="1" xfId="0" applyNumberFormat="1" applyFont="1" applyFill="1" applyBorder="1" applyAlignment="1" applyProtection="1">
      <alignment horizontal="center" vertical="center"/>
    </xf>
    <xf numFmtId="3" fontId="8" fillId="0" borderId="1"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xf>
    <xf numFmtId="0" fontId="25" fillId="0" borderId="0" xfId="0" applyFont="1" applyAlignment="1">
      <alignment horizontal="center" vertical="center"/>
    </xf>
    <xf numFmtId="0" fontId="32" fillId="0" borderId="0" xfId="0" applyFont="1" applyAlignment="1">
      <alignment horizontal="center" vertical="center"/>
    </xf>
    <xf numFmtId="0" fontId="6" fillId="0" borderId="0" xfId="0" applyFont="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10"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0" xfId="0" applyNumberFormat="1" applyFont="1" applyFill="1" applyBorder="1" applyAlignment="1">
      <alignment horizontal="center" vertical="center"/>
    </xf>
    <xf numFmtId="0" fontId="15" fillId="0" borderId="10" xfId="0" applyFont="1" applyFill="1" applyBorder="1" applyAlignment="1">
      <alignment vertical="center"/>
    </xf>
    <xf numFmtId="0" fontId="8" fillId="0" borderId="11" xfId="0" applyNumberFormat="1" applyFont="1" applyFill="1" applyBorder="1" applyAlignment="1">
      <alignment horizontal="center" vertical="center"/>
    </xf>
    <xf numFmtId="0" fontId="15" fillId="0" borderId="12" xfId="0" applyFont="1" applyFill="1" applyBorder="1" applyAlignment="1">
      <alignment vertical="center"/>
    </xf>
    <xf numFmtId="0" fontId="8" fillId="0" borderId="13" xfId="0" applyNumberFormat="1" applyFont="1" applyFill="1" applyBorder="1" applyAlignment="1">
      <alignment horizontal="center" vertical="center"/>
    </xf>
    <xf numFmtId="14" fontId="0" fillId="0" borderId="0" xfId="0" applyNumberFormat="1" applyFont="1" applyAlignment="1">
      <alignment vertical="center"/>
    </xf>
    <xf numFmtId="0" fontId="2" fillId="0" borderId="0" xfId="0" applyFont="1" applyAlignment="1">
      <alignment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34" fillId="0" borderId="0" xfId="0" applyFont="1" applyAlignment="1">
      <alignment horizontal="right" vertical="center" wrapText="1"/>
    </xf>
    <xf numFmtId="0" fontId="25" fillId="0" borderId="0" xfId="0" applyFont="1" applyAlignment="1">
      <alignment horizontal="center" vertical="center" wrapText="1"/>
    </xf>
    <xf numFmtId="0" fontId="33" fillId="0" borderId="0" xfId="0" applyFont="1" applyAlignment="1">
      <alignment horizontal="right" vertical="center" wrapText="1"/>
    </xf>
    <xf numFmtId="0" fontId="35" fillId="0" borderId="0" xfId="0" applyFont="1" applyAlignment="1">
      <alignment horizontal="right" vertical="center" wrapText="1"/>
    </xf>
    <xf numFmtId="0" fontId="36" fillId="0" borderId="14"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16" xfId="0" applyFont="1" applyBorder="1" applyAlignment="1">
      <alignment horizontal="center" vertical="center" wrapText="1"/>
    </xf>
    <xf numFmtId="0" fontId="34" fillId="0" borderId="1" xfId="0" applyFont="1" applyBorder="1" applyAlignment="1">
      <alignment vertical="center" wrapText="1"/>
    </xf>
    <xf numFmtId="0" fontId="34" fillId="0" borderId="4" xfId="0" applyFont="1" applyBorder="1" applyAlignment="1">
      <alignment horizontal="center" vertical="center" wrapText="1"/>
    </xf>
    <xf numFmtId="0" fontId="34" fillId="0" borderId="1" xfId="0" applyFont="1" applyBorder="1" applyAlignment="1">
      <alignment horizontal="center" vertical="center" wrapText="1"/>
    </xf>
    <xf numFmtId="1" fontId="37" fillId="0" borderId="1" xfId="0" applyNumberFormat="1" applyFont="1" applyFill="1" applyBorder="1" applyAlignment="1">
      <alignment vertical="center" wrapText="1"/>
    </xf>
    <xf numFmtId="1" fontId="37" fillId="0" borderId="1" xfId="0" applyNumberFormat="1" applyFont="1" applyFill="1" applyBorder="1" applyAlignment="1">
      <alignment horizontal="center" vertical="center" wrapText="1"/>
    </xf>
    <xf numFmtId="0" fontId="37" fillId="0" borderId="1" xfId="0" applyNumberFormat="1" applyFont="1" applyFill="1" applyBorder="1" applyAlignment="1" applyProtection="1">
      <alignment horizontal="left" vertical="center" wrapText="1"/>
    </xf>
    <xf numFmtId="178" fontId="37"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3" fontId="37" fillId="0" borderId="1" xfId="0" applyNumberFormat="1" applyFont="1" applyFill="1" applyBorder="1" applyAlignment="1" applyProtection="1">
      <alignment vertical="center" wrapText="1"/>
    </xf>
    <xf numFmtId="0" fontId="37" fillId="0" borderId="1" xfId="0" applyFont="1" applyFill="1" applyBorder="1" applyAlignment="1">
      <alignment horizontal="left" vertical="center" wrapText="1"/>
    </xf>
    <xf numFmtId="180" fontId="37" fillId="0"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178" fontId="34" fillId="0" borderId="1" xfId="0" applyNumberFormat="1" applyFont="1" applyFill="1" applyBorder="1" applyAlignment="1">
      <alignment horizontal="center" vertical="center" wrapText="1"/>
    </xf>
    <xf numFmtId="0" fontId="34" fillId="0" borderId="1" xfId="0" applyFont="1" applyFill="1" applyBorder="1" applyAlignment="1">
      <alignment vertical="center" wrapText="1"/>
    </xf>
    <xf numFmtId="1" fontId="34" fillId="0" borderId="1" xfId="0" applyNumberFormat="1" applyFont="1" applyFill="1" applyBorder="1" applyAlignment="1">
      <alignment horizontal="center" vertical="center" wrapText="1"/>
    </xf>
    <xf numFmtId="1" fontId="38" fillId="0" borderId="1" xfId="0" applyNumberFormat="1" applyFont="1" applyBorder="1" applyAlignment="1">
      <alignment horizontal="center" vertical="center"/>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 xfId="0" applyFont="1" applyBorder="1" applyAlignment="1">
      <alignment horizontal="center" vertical="center" wrapText="1"/>
    </xf>
    <xf numFmtId="0" fontId="7" fillId="0" borderId="4" xfId="0" applyFont="1" applyBorder="1" applyAlignment="1">
      <alignment horizontal="center" vertical="center" wrapText="1"/>
    </xf>
    <xf numFmtId="1" fontId="7" fillId="0" borderId="1" xfId="0" applyNumberFormat="1" applyFont="1" applyFill="1" applyBorder="1" applyAlignment="1">
      <alignment vertical="center" wrapText="1"/>
    </xf>
    <xf numFmtId="0" fontId="7" fillId="0" borderId="1" xfId="0" applyNumberFormat="1" applyFont="1" applyFill="1" applyBorder="1" applyAlignment="1" applyProtection="1">
      <alignment horizontal="left" vertical="center" wrapText="1"/>
    </xf>
    <xf numFmtId="178" fontId="7" fillId="0" borderId="1" xfId="0" applyNumberFormat="1" applyFont="1" applyFill="1" applyBorder="1" applyAlignment="1">
      <alignment horizontal="center" vertical="center" wrapText="1"/>
    </xf>
    <xf numFmtId="3" fontId="7" fillId="0" borderId="1" xfId="0" applyNumberFormat="1" applyFont="1" applyFill="1" applyBorder="1" applyAlignment="1" applyProtection="1">
      <alignment vertical="center" wrapText="1"/>
    </xf>
    <xf numFmtId="0" fontId="8" fillId="0" borderId="1" xfId="0" applyNumberFormat="1" applyFont="1" applyFill="1" applyBorder="1" applyAlignment="1" applyProtection="1">
      <alignment horizontal="left" vertical="center" wrapText="1"/>
    </xf>
    <xf numFmtId="3" fontId="8" fillId="0" borderId="1" xfId="0" applyNumberFormat="1" applyFont="1" applyFill="1" applyBorder="1" applyAlignment="1" applyProtection="1">
      <alignment vertical="center" wrapText="1"/>
    </xf>
    <xf numFmtId="0" fontId="34" fillId="0" borderId="0" xfId="0" applyFont="1" applyFill="1" applyAlignment="1">
      <alignment horizontal="center" vertical="center"/>
    </xf>
    <xf numFmtId="0" fontId="37" fillId="0" borderId="0" xfId="0" applyFont="1" applyFill="1" applyAlignment="1">
      <alignment horizontal="center" vertical="center"/>
    </xf>
    <xf numFmtId="0" fontId="2" fillId="0" borderId="0" xfId="0" applyFont="1" applyFill="1" applyAlignment="1">
      <alignment horizontal="left" vertical="center"/>
    </xf>
    <xf numFmtId="0" fontId="25" fillId="0" borderId="0" xfId="0" applyFont="1" applyFill="1" applyAlignment="1">
      <alignment horizontal="center" vertical="center"/>
    </xf>
    <xf numFmtId="0" fontId="37" fillId="0" borderId="0" xfId="0" applyFont="1" applyFill="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178"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3" fontId="8" fillId="0" borderId="1" xfId="0" applyNumberFormat="1" applyFont="1" applyFill="1" applyBorder="1" applyAlignment="1" applyProtection="1">
      <alignment vertical="center"/>
    </xf>
    <xf numFmtId="178" fontId="8" fillId="0" borderId="1" xfId="0" applyNumberFormat="1" applyFont="1" applyFill="1" applyBorder="1" applyAlignment="1">
      <alignment horizontal="center" vertical="center"/>
    </xf>
    <xf numFmtId="3" fontId="8" fillId="0" borderId="1" xfId="0" applyNumberFormat="1" applyFont="1" applyFill="1" applyBorder="1" applyAlignment="1" applyProtection="1">
      <alignment horizontal="left" vertical="center"/>
    </xf>
    <xf numFmtId="0" fontId="7" fillId="0" borderId="1" xfId="0" applyNumberFormat="1" applyFont="1" applyFill="1" applyBorder="1" applyAlignment="1" applyProtection="1">
      <alignment horizontal="left" vertical="center"/>
    </xf>
    <xf numFmtId="178" fontId="7" fillId="0" borderId="1" xfId="0" applyNumberFormat="1" applyFont="1" applyFill="1" applyBorder="1" applyAlignment="1" applyProtection="1">
      <alignment horizontal="center" vertical="center"/>
    </xf>
    <xf numFmtId="0" fontId="8" fillId="0" borderId="1" xfId="0" applyFont="1" applyFill="1" applyBorder="1" applyAlignment="1">
      <alignment horizontal="center" vertical="center"/>
    </xf>
    <xf numFmtId="14" fontId="37" fillId="0" borderId="0" xfId="0" applyNumberFormat="1" applyFont="1" applyFill="1" applyAlignment="1">
      <alignment horizontal="center" vertical="center"/>
    </xf>
    <xf numFmtId="0" fontId="7" fillId="0" borderId="0" xfId="0" applyFont="1" applyFill="1" applyAlignment="1">
      <alignment horizontal="left" vertical="center"/>
    </xf>
    <xf numFmtId="0" fontId="24" fillId="0" borderId="0" xfId="0" applyFont="1" applyFill="1" applyAlignment="1">
      <alignment horizontal="center" vertical="center" wrapText="1"/>
    </xf>
    <xf numFmtId="0" fontId="2" fillId="0" borderId="0" xfId="0" applyFont="1" applyAlignment="1">
      <alignment horizontal="left" vertical="center"/>
    </xf>
    <xf numFmtId="0" fontId="6" fillId="0" borderId="17" xfId="0" applyFont="1" applyBorder="1" applyAlignment="1">
      <alignment horizontal="right" vertical="center"/>
    </xf>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9" fillId="0" borderId="0" xfId="0" applyFont="1" applyAlignment="1">
      <alignment horizontal="justify"/>
    </xf>
    <xf numFmtId="0" fontId="24"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179" fontId="6" fillId="2" borderId="1" xfId="0" applyNumberFormat="1" applyFont="1" applyFill="1" applyBorder="1" applyAlignment="1">
      <alignment horizontal="center" vertical="center" wrapText="1"/>
    </xf>
    <xf numFmtId="0" fontId="40" fillId="0" borderId="0" xfId="0" applyFont="1" applyAlignment="1">
      <alignment horizontal="center" vertical="top"/>
    </xf>
    <xf numFmtId="0" fontId="26" fillId="0" borderId="0" xfId="0" applyFont="1" applyAlignment="1">
      <alignment horizontal="center" vertical="top"/>
    </xf>
    <xf numFmtId="0" fontId="32" fillId="3" borderId="0" xfId="0" applyNumberFormat="1" applyFont="1" applyFill="1" applyBorder="1" applyAlignment="1" applyProtection="1">
      <alignment horizontal="center" vertical="top"/>
    </xf>
    <xf numFmtId="0" fontId="5" fillId="3" borderId="17" xfId="0" applyNumberFormat="1" applyFont="1" applyFill="1" applyBorder="1" applyAlignment="1" applyProtection="1">
      <alignment horizontal="center" vertical="top"/>
    </xf>
    <xf numFmtId="0" fontId="6" fillId="3" borderId="17" xfId="0" applyNumberFormat="1" applyFont="1" applyFill="1" applyBorder="1" applyAlignment="1" applyProtection="1">
      <alignment horizontal="center" vertical="center"/>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NumberFormat="1" applyFont="1" applyFill="1" applyBorder="1" applyAlignment="1" applyProtection="1">
      <alignment horizontal="center" vertical="center"/>
    </xf>
    <xf numFmtId="0" fontId="7" fillId="0" borderId="1" xfId="0" applyFont="1" applyFill="1" applyBorder="1" applyAlignment="1">
      <alignment horizontal="left" vertical="center" wrapText="1"/>
    </xf>
    <xf numFmtId="0" fontId="7" fillId="0" borderId="1" xfId="0" applyFont="1" applyBorder="1" applyAlignment="1">
      <alignment horizontal="left" vertical="center"/>
    </xf>
    <xf numFmtId="178" fontId="7" fillId="0" borderId="1" xfId="0" applyNumberFormat="1" applyFont="1" applyBorder="1" applyAlignment="1">
      <alignment horizontal="center" vertical="center"/>
    </xf>
    <xf numFmtId="0" fontId="11" fillId="0" borderId="1" xfId="53" applyFont="1" applyFill="1" applyBorder="1" applyAlignment="1">
      <alignment vertical="center" wrapText="1"/>
    </xf>
    <xf numFmtId="178" fontId="11" fillId="0" borderId="1" xfId="53" applyNumberFormat="1" applyFont="1" applyFill="1" applyBorder="1" applyAlignment="1">
      <alignment horizontal="center" vertical="center" wrapText="1"/>
    </xf>
    <xf numFmtId="0" fontId="8" fillId="0" borderId="1" xfId="0" applyNumberFormat="1" applyFont="1" applyFill="1" applyBorder="1" applyAlignment="1" applyProtection="1">
      <alignment horizontal="left" vertical="center"/>
    </xf>
    <xf numFmtId="0" fontId="11" fillId="0" borderId="1" xfId="53" applyFont="1" applyFill="1" applyBorder="1" applyAlignment="1">
      <alignment horizontal="center" vertical="center" wrapText="1"/>
    </xf>
    <xf numFmtId="0" fontId="13" fillId="0" borderId="1" xfId="53" applyFont="1" applyFill="1" applyBorder="1" applyAlignment="1">
      <alignment vertical="center" wrapText="1"/>
    </xf>
    <xf numFmtId="0" fontId="13" fillId="0" borderId="1" xfId="53" applyFont="1" applyFill="1" applyBorder="1" applyAlignment="1">
      <alignment horizontal="center" vertical="center" wrapText="1"/>
    </xf>
    <xf numFmtId="178" fontId="13" fillId="0" borderId="1" xfId="53" applyNumberFormat="1" applyFont="1" applyFill="1" applyBorder="1" applyAlignment="1">
      <alignment horizontal="center" vertical="center" wrapText="1"/>
    </xf>
    <xf numFmtId="0" fontId="7" fillId="0" borderId="1" xfId="0" applyFont="1" applyBorder="1" applyAlignment="1">
      <alignment vertical="center"/>
    </xf>
    <xf numFmtId="0" fontId="13" fillId="0" borderId="1" xfId="53" applyFont="1" applyBorder="1" applyAlignment="1">
      <alignment vertical="center" wrapText="1"/>
    </xf>
    <xf numFmtId="0" fontId="13" fillId="0" borderId="1" xfId="53" applyFont="1" applyBorder="1" applyAlignment="1">
      <alignment horizontal="center" vertical="center" wrapText="1"/>
    </xf>
    <xf numFmtId="0" fontId="8" fillId="0" borderId="1" xfId="53" applyFont="1" applyFill="1" applyBorder="1" applyAlignment="1">
      <alignment horizontal="center" vertical="center" wrapText="1"/>
    </xf>
    <xf numFmtId="178" fontId="8" fillId="0" borderId="1" xfId="53" applyNumberFormat="1" applyFont="1" applyFill="1" applyBorder="1" applyAlignment="1">
      <alignment horizontal="center" vertical="center" wrapText="1"/>
    </xf>
    <xf numFmtId="0" fontId="8" fillId="0" borderId="16" xfId="0" applyNumberFormat="1" applyFont="1" applyFill="1" applyBorder="1" applyAlignment="1" applyProtection="1">
      <alignment horizontal="left" vertical="center"/>
    </xf>
    <xf numFmtId="0" fontId="8" fillId="0" borderId="1" xfId="0" applyNumberFormat="1" applyFont="1" applyFill="1" applyBorder="1" applyAlignment="1" applyProtection="1">
      <alignment horizontal="left" vertical="top"/>
    </xf>
    <xf numFmtId="0" fontId="7" fillId="0" borderId="14" xfId="0" applyFont="1" applyBorder="1" applyAlignment="1">
      <alignment horizontal="center" vertical="center"/>
    </xf>
    <xf numFmtId="178" fontId="7" fillId="0" borderId="14" xfId="0" applyNumberFormat="1" applyFont="1" applyBorder="1" applyAlignment="1">
      <alignment horizontal="center" vertical="center"/>
    </xf>
    <xf numFmtId="178" fontId="8" fillId="0" borderId="14" xfId="0" applyNumberFormat="1" applyFont="1" applyBorder="1" applyAlignment="1">
      <alignment horizontal="center" vertical="center"/>
    </xf>
    <xf numFmtId="178" fontId="8" fillId="0" borderId="1" xfId="0" applyNumberFormat="1" applyFont="1" applyFill="1" applyBorder="1" applyAlignment="1" applyProtection="1">
      <alignment horizontal="left" vertical="center"/>
    </xf>
    <xf numFmtId="0" fontId="8" fillId="0" borderId="1" xfId="0" applyFont="1" applyBorder="1" applyAlignment="1">
      <alignment horizontal="center" vertical="top"/>
    </xf>
    <xf numFmtId="0" fontId="8" fillId="0" borderId="1" xfId="0" applyFont="1" applyBorder="1" applyAlignment="1">
      <alignment horizontal="left" vertical="top"/>
    </xf>
    <xf numFmtId="0" fontId="8" fillId="0" borderId="14" xfId="0" applyFont="1" applyBorder="1" applyAlignment="1">
      <alignment horizontal="center" vertical="center"/>
    </xf>
    <xf numFmtId="0" fontId="8" fillId="0" borderId="14" xfId="0" applyFont="1" applyFill="1" applyBorder="1" applyAlignment="1">
      <alignment horizontal="center" vertical="center"/>
    </xf>
    <xf numFmtId="3" fontId="7" fillId="0" borderId="1" xfId="0" applyNumberFormat="1" applyFont="1" applyFill="1" applyBorder="1" applyAlignment="1" applyProtection="1">
      <alignment horizontal="center" vertical="center"/>
    </xf>
    <xf numFmtId="0" fontId="41" fillId="0" borderId="0" xfId="0" applyFont="1" applyAlignment="1">
      <alignment horizontal="center" vertical="top"/>
    </xf>
    <xf numFmtId="0" fontId="42" fillId="0" borderId="0" xfId="0" applyFont="1" applyFill="1" applyAlignment="1">
      <alignment horizontal="center" vertical="center"/>
    </xf>
    <xf numFmtId="0" fontId="8" fillId="0" borderId="0" xfId="0" applyFont="1" applyFill="1" applyAlignment="1">
      <alignment horizontal="center" vertical="center"/>
    </xf>
    <xf numFmtId="0" fontId="43" fillId="0" borderId="0" xfId="0" applyFont="1" applyFill="1" applyAlignment="1">
      <alignment horizontal="left" vertical="center"/>
    </xf>
    <xf numFmtId="0" fontId="44" fillId="0" borderId="0" xfId="0" applyFont="1" applyFill="1" applyBorder="1" applyAlignment="1">
      <alignment horizontal="center" vertical="center" wrapText="1"/>
    </xf>
    <xf numFmtId="0" fontId="44" fillId="0" borderId="0" xfId="0" applyFont="1" applyFill="1" applyBorder="1" applyAlignment="1">
      <alignmen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11" fillId="0" borderId="1" xfId="0" applyFont="1" applyFill="1" applyBorder="1" applyAlignment="1">
      <alignment horizontal="left" vertical="center" wrapText="1" shrinkToFit="1"/>
    </xf>
    <xf numFmtId="178" fontId="11" fillId="0" borderId="1" xfId="56" applyNumberFormat="1" applyFont="1" applyFill="1" applyBorder="1" applyAlignment="1">
      <alignment horizontal="center" vertical="center" wrapText="1"/>
    </xf>
    <xf numFmtId="178" fontId="13" fillId="0" borderId="1" xfId="55" applyNumberFormat="1" applyFont="1" applyFill="1" applyBorder="1" applyAlignment="1">
      <alignment horizontal="center" vertical="center" wrapText="1"/>
    </xf>
    <xf numFmtId="0" fontId="13" fillId="0" borderId="1" xfId="0" applyFont="1" applyFill="1" applyBorder="1" applyAlignment="1">
      <alignment horizontal="left" vertical="center" wrapText="1" shrinkToFit="1"/>
    </xf>
    <xf numFmtId="0" fontId="8" fillId="0" borderId="1" xfId="0" applyFont="1" applyFill="1" applyBorder="1" applyAlignment="1">
      <alignment horizontal="left" vertical="center" wrapText="1" shrinkToFit="1"/>
    </xf>
    <xf numFmtId="0" fontId="45" fillId="0" borderId="0" xfId="0" applyFont="1" applyFill="1" applyAlignment="1">
      <alignment vertical="center"/>
    </xf>
    <xf numFmtId="0" fontId="8" fillId="0" borderId="0" xfId="0" applyFont="1" applyFill="1" applyAlignment="1">
      <alignment vertical="center"/>
    </xf>
    <xf numFmtId="0" fontId="45" fillId="0" borderId="0" xfId="0" applyNumberFormat="1" applyFont="1" applyFill="1" applyAlignment="1">
      <alignment horizontal="center" vertical="center"/>
    </xf>
    <xf numFmtId="0" fontId="45" fillId="2" borderId="0" xfId="0" applyFont="1" applyFill="1" applyAlignment="1">
      <alignment vertical="center"/>
    </xf>
    <xf numFmtId="0" fontId="18" fillId="0" borderId="0" xfId="0" applyFont="1" applyFill="1" applyAlignment="1">
      <alignment vertical="center"/>
    </xf>
    <xf numFmtId="0" fontId="44" fillId="0" borderId="0" xfId="0" applyFont="1" applyFill="1" applyAlignment="1">
      <alignment horizontal="center" vertical="center"/>
    </xf>
    <xf numFmtId="0" fontId="44" fillId="0" borderId="0" xfId="0" applyNumberFormat="1" applyFont="1" applyFill="1" applyAlignment="1">
      <alignment horizontal="center" vertical="center"/>
    </xf>
    <xf numFmtId="0" fontId="8" fillId="0" borderId="10" xfId="0" applyFont="1" applyFill="1" applyBorder="1" applyAlignment="1">
      <alignment horizontal="left" vertical="center"/>
    </xf>
    <xf numFmtId="0" fontId="7" fillId="0" borderId="10" xfId="0" applyFont="1" applyFill="1" applyBorder="1" applyAlignment="1">
      <alignment horizontal="center" vertical="center"/>
    </xf>
    <xf numFmtId="0" fontId="7" fillId="0" borderId="10" xfId="0" applyFont="1" applyFill="1" applyBorder="1" applyAlignment="1">
      <alignment horizontal="left" vertical="center"/>
    </xf>
    <xf numFmtId="0" fontId="0" fillId="2" borderId="0" xfId="0" applyFont="1" applyFill="1" applyAlignment="1">
      <alignment vertical="center"/>
    </xf>
    <xf numFmtId="0" fontId="8" fillId="0" borderId="0" xfId="0" applyNumberFormat="1" applyFont="1" applyFill="1" applyAlignment="1">
      <alignment horizontal="center" vertical="center"/>
    </xf>
    <xf numFmtId="0" fontId="24" fillId="0" borderId="10" xfId="0" applyFont="1" applyFill="1" applyBorder="1" applyAlignment="1">
      <alignment horizontal="center" vertical="center"/>
    </xf>
    <xf numFmtId="0" fontId="24" fillId="0" borderId="10" xfId="0" applyNumberFormat="1" applyFont="1" applyFill="1" applyBorder="1" applyAlignment="1">
      <alignment horizontal="center" vertical="center"/>
    </xf>
    <xf numFmtId="0" fontId="8" fillId="0" borderId="10" xfId="0" applyNumberFormat="1" applyFont="1" applyFill="1" applyBorder="1" applyAlignment="1">
      <alignment horizontal="left" vertical="center"/>
    </xf>
    <xf numFmtId="0" fontId="24" fillId="0" borderId="10" xfId="0" applyNumberFormat="1" applyFont="1" applyFill="1" applyBorder="1" applyAlignment="1">
      <alignment horizontal="left" vertical="center"/>
    </xf>
    <xf numFmtId="0" fontId="7" fillId="0" borderId="10" xfId="0" applyNumberFormat="1" applyFont="1" applyFill="1" applyBorder="1" applyAlignment="1">
      <alignment horizontal="left" vertical="center"/>
    </xf>
    <xf numFmtId="0" fontId="3" fillId="0" borderId="10" xfId="0" applyNumberFormat="1" applyFont="1" applyFill="1" applyBorder="1" applyAlignment="1">
      <alignment horizontal="left" vertical="center"/>
    </xf>
    <xf numFmtId="3" fontId="3" fillId="0" borderId="10" xfId="0" applyNumberFormat="1" applyFont="1" applyFill="1" applyBorder="1" applyAlignment="1">
      <alignment horizontal="center" vertical="center"/>
    </xf>
    <xf numFmtId="0" fontId="14" fillId="0" borderId="10" xfId="0" applyNumberFormat="1" applyFont="1" applyFill="1" applyBorder="1" applyAlignment="1">
      <alignment horizontal="left" vertical="center"/>
    </xf>
    <xf numFmtId="0" fontId="7" fillId="0" borderId="12" xfId="0" applyNumberFormat="1" applyFont="1" applyFill="1" applyBorder="1" applyAlignment="1">
      <alignment horizontal="left" vertical="center"/>
    </xf>
    <xf numFmtId="0" fontId="46" fillId="0" borderId="10" xfId="0" applyNumberFormat="1" applyFont="1" applyFill="1" applyBorder="1" applyAlignment="1">
      <alignment horizontal="left" vertical="center"/>
    </xf>
    <xf numFmtId="0" fontId="47" fillId="0" borderId="10" xfId="0" applyNumberFormat="1" applyFont="1" applyFill="1" applyBorder="1" applyAlignment="1">
      <alignment horizontal="left" vertical="center"/>
    </xf>
    <xf numFmtId="0" fontId="48" fillId="0" borderId="10" xfId="0" applyNumberFormat="1" applyFont="1" applyFill="1" applyBorder="1" applyAlignment="1">
      <alignment horizontal="left" vertical="center"/>
    </xf>
    <xf numFmtId="0" fontId="14" fillId="0" borderId="10" xfId="0" applyNumberFormat="1" applyFont="1" applyFill="1" applyBorder="1" applyAlignment="1">
      <alignment vertical="center"/>
    </xf>
    <xf numFmtId="0" fontId="3" fillId="0" borderId="10" xfId="0" applyNumberFormat="1" applyFont="1" applyFill="1" applyBorder="1" applyAlignment="1">
      <alignment vertical="center"/>
    </xf>
    <xf numFmtId="0" fontId="7" fillId="0" borderId="10" xfId="0" applyNumberFormat="1" applyFont="1" applyFill="1" applyBorder="1" applyAlignment="1">
      <alignment vertical="center"/>
    </xf>
    <xf numFmtId="0" fontId="8" fillId="0" borderId="10" xfId="0" applyNumberFormat="1" applyFont="1" applyFill="1" applyBorder="1" applyAlignment="1">
      <alignment vertical="center"/>
    </xf>
    <xf numFmtId="0" fontId="3" fillId="0" borderId="11" xfId="0" applyNumberFormat="1" applyFont="1" applyFill="1" applyBorder="1" applyAlignment="1">
      <alignment horizontal="left" vertical="center"/>
    </xf>
    <xf numFmtId="0" fontId="14" fillId="0" borderId="11" xfId="0" applyNumberFormat="1" applyFont="1" applyFill="1" applyBorder="1" applyAlignment="1">
      <alignment horizontal="left" vertical="center"/>
    </xf>
    <xf numFmtId="0" fontId="3" fillId="0" borderId="12" xfId="0" applyNumberFormat="1" applyFont="1" applyFill="1" applyBorder="1" applyAlignment="1">
      <alignment horizontal="left" vertical="center"/>
    </xf>
    <xf numFmtId="0" fontId="17" fillId="0" borderId="0" xfId="0" applyFont="1" applyAlignment="1">
      <alignment horizontal="center" vertical="top"/>
    </xf>
    <xf numFmtId="0" fontId="15" fillId="0" borderId="0" xfId="0" applyFont="1" applyAlignment="1">
      <alignment horizontal="center" vertical="top"/>
    </xf>
    <xf numFmtId="0" fontId="43" fillId="0" borderId="0" xfId="0" applyFont="1" applyAlignment="1">
      <alignment horizontal="left" vertical="center"/>
    </xf>
    <xf numFmtId="0" fontId="44" fillId="3" borderId="0" xfId="0" applyNumberFormat="1" applyFont="1" applyFill="1" applyBorder="1" applyAlignment="1" applyProtection="1">
      <alignment horizontal="center" vertical="top"/>
    </xf>
    <xf numFmtId="0" fontId="49" fillId="3" borderId="17" xfId="0" applyNumberFormat="1" applyFont="1" applyFill="1" applyBorder="1" applyAlignment="1" applyProtection="1">
      <alignment horizontal="center" vertical="top"/>
    </xf>
    <xf numFmtId="0" fontId="8" fillId="3" borderId="17" xfId="0" applyNumberFormat="1" applyFont="1" applyFill="1" applyBorder="1" applyAlignment="1" applyProtection="1">
      <alignment horizontal="center" vertical="top"/>
    </xf>
    <xf numFmtId="1" fontId="7" fillId="0" borderId="1" xfId="0" applyNumberFormat="1" applyFont="1" applyFill="1" applyBorder="1" applyAlignment="1">
      <alignment horizontal="center" vertical="center"/>
    </xf>
    <xf numFmtId="0" fontId="7" fillId="2" borderId="1" xfId="53" applyFont="1" applyFill="1" applyBorder="1" applyAlignment="1">
      <alignment horizontal="center" vertical="center" wrapText="1"/>
    </xf>
    <xf numFmtId="0" fontId="8" fillId="2" borderId="1" xfId="53" applyFont="1" applyFill="1" applyBorder="1" applyAlignment="1">
      <alignment horizontal="center" vertical="center" wrapText="1"/>
    </xf>
    <xf numFmtId="0" fontId="15" fillId="0" borderId="1" xfId="0" applyFont="1" applyBorder="1" applyAlignment="1">
      <alignment horizontal="center" vertical="top"/>
    </xf>
    <xf numFmtId="0" fontId="13" fillId="3" borderId="1" xfId="53" applyFont="1" applyFill="1" applyBorder="1" applyAlignment="1">
      <alignment vertical="center" wrapText="1"/>
    </xf>
    <xf numFmtId="0" fontId="13" fillId="3" borderId="1" xfId="53" applyFont="1" applyFill="1" applyBorder="1" applyAlignment="1">
      <alignment vertical="center"/>
    </xf>
    <xf numFmtId="0" fontId="13" fillId="2" borderId="1" xfId="53" applyFont="1" applyFill="1" applyBorder="1" applyAlignment="1">
      <alignment vertical="center" wrapText="1"/>
    </xf>
    <xf numFmtId="0" fontId="8" fillId="0" borderId="1" xfId="0" applyFont="1" applyBorder="1" applyAlignment="1">
      <alignment horizontal="left" vertical="center"/>
    </xf>
    <xf numFmtId="0" fontId="8" fillId="0" borderId="1" xfId="53" applyFont="1" applyFill="1" applyBorder="1" applyAlignment="1">
      <alignment vertical="center" wrapText="1"/>
    </xf>
    <xf numFmtId="178" fontId="15" fillId="0" borderId="0" xfId="0" applyNumberFormat="1" applyFont="1" applyAlignment="1">
      <alignment horizontal="center" vertical="top"/>
    </xf>
    <xf numFmtId="0" fontId="7" fillId="0" borderId="0" xfId="0" applyFont="1" applyAlignment="1">
      <alignment horizontal="center" vertical="top"/>
    </xf>
    <xf numFmtId="178" fontId="7" fillId="0" borderId="0" xfId="0" applyNumberFormat="1" applyFont="1" applyAlignment="1">
      <alignment horizontal="center" vertical="top"/>
    </xf>
    <xf numFmtId="0" fontId="6" fillId="0" borderId="17" xfId="0" applyFont="1" applyBorder="1" applyAlignment="1" applyProtection="1">
      <alignment horizontal="center" vertical="center" wrapText="1"/>
      <protection locked="0"/>
    </xf>
    <xf numFmtId="178"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xf>
    <xf numFmtId="0" fontId="24" fillId="0" borderId="1" xfId="58" applyNumberFormat="1" applyFont="1" applyFill="1" applyBorder="1" applyAlignment="1" applyProtection="1">
      <alignment horizontal="center" vertical="center" wrapText="1"/>
    </xf>
    <xf numFmtId="9"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50" fillId="0" borderId="0" xfId="0" applyFont="1" applyBorder="1" applyAlignment="1">
      <alignment vertical="top"/>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4_建管站" xfId="51"/>
    <cellStyle name="常规 37" xfId="52"/>
    <cellStyle name="常规 4 2 2 2" xfId="53"/>
    <cellStyle name="常规 9" xfId="54"/>
    <cellStyle name="常规_2011年全省结算汇总表2012(1).03.28定稿" xfId="55"/>
    <cellStyle name="常规_2011年全省结算汇总表2012(1).03.28定稿 2" xfId="56"/>
    <cellStyle name="常规_3岳阳县2016年财政预算方案" xfId="57"/>
    <cellStyle name="常规_Sheet1" xfId="58"/>
    <cellStyle name="常规_Sheet1_1" xfId="59"/>
    <cellStyle name="常规_Sheet1_1_3岳阳县2016年财政预算方案" xfId="60"/>
    <cellStyle name="样式 1" xfId="61"/>
    <cellStyle name="常规 2" xfId="62"/>
  </cellStyles>
  <dxfs count="3">
    <dxf>
      <font>
        <b val="0"/>
        <color indexed="9"/>
      </font>
    </dxf>
    <dxf>
      <font>
        <color indexed="9"/>
      </font>
    </dxf>
    <dxf>
      <fill>
        <patternFill patternType="solid">
          <bgColor indexed="45"/>
        </patternFill>
      </fill>
    </dxf>
  </dxfs>
  <tableStyles count="0" defaultTableStyle="TableStyleMedium2" defaultPivotStyle="PivotStyleLight16"/>
  <colors>
    <mruColors>
      <color rgb="00FFFFFF"/>
      <color rgb="00000000"/>
      <color rgb="0092D05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5:M22"/>
  <sheetViews>
    <sheetView tabSelected="1" view="pageBreakPreview" zoomScale="145" zoomScaleNormal="100" topLeftCell="A12" workbookViewId="0">
      <selection activeCell="L14" sqref="L14"/>
    </sheetView>
  </sheetViews>
  <sheetFormatPr defaultColWidth="9" defaultRowHeight="13.2"/>
  <cols>
    <col min="1" max="1" width="10.5" style="110"/>
    <col min="2" max="16384" width="9" style="110"/>
  </cols>
  <sheetData>
    <row r="5" ht="51" customHeight="1" spans="1:13">
      <c r="A5" s="111"/>
      <c r="B5" s="111"/>
      <c r="C5" s="111"/>
      <c r="D5" s="111"/>
      <c r="E5" s="111"/>
      <c r="F5" s="111"/>
      <c r="G5" s="111"/>
      <c r="H5" s="111"/>
    </row>
    <row r="9" ht="107.25" customHeight="1"/>
    <row r="12" ht="84" customHeight="1" spans="1:13">
      <c r="A12" s="112" t="s">
        <v>0</v>
      </c>
      <c r="B12" s="112"/>
      <c r="C12" s="112"/>
      <c r="D12" s="112"/>
      <c r="E12" s="112"/>
      <c r="F12" s="112"/>
      <c r="G12" s="112"/>
      <c r="H12" s="112"/>
      <c r="I12" s="113"/>
      <c r="J12" s="113"/>
      <c r="K12" s="113"/>
      <c r="L12" s="113"/>
      <c r="M12" s="113"/>
    </row>
    <row r="22" ht="25.8" spans="1:13">
      <c r="A22" s="114">
        <v>46204</v>
      </c>
      <c r="B22" s="114"/>
      <c r="C22" s="114"/>
      <c r="D22" s="114"/>
      <c r="E22" s="114"/>
      <c r="F22" s="114"/>
      <c r="G22" s="114"/>
      <c r="H22" s="114"/>
      <c r="I22" s="115"/>
      <c r="J22" s="115"/>
      <c r="K22" s="115"/>
      <c r="L22" s="115"/>
      <c r="M22" s="115"/>
    </row>
  </sheetData>
  <mergeCells count="3">
    <mergeCell ref="A5:H5"/>
    <mergeCell ref="A12:H12"/>
    <mergeCell ref="A22:H22"/>
  </mergeCells>
  <printOptions horizontalCentered="1"/>
  <pageMargins left="0.747916666666667" right="0.747916666666667" top="0.984027777777778" bottom="0.984027777777778" header="0.511805555555556" footer="0.511805555555556"/>
  <pageSetup paperSize="9" firstPageNumber="8" orientation="portrait" useFirstPageNumber="1" horizont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view="pageBreakPreview" zoomScale="115" zoomScaleNormal="100" workbookViewId="0">
      <selection activeCell="H7" sqref="H7"/>
    </sheetView>
  </sheetViews>
  <sheetFormatPr defaultColWidth="9" defaultRowHeight="14.4" outlineLevelCol="5"/>
  <cols>
    <col min="1" max="1" width="27.625" style="174" customWidth="1"/>
    <col min="2" max="2" width="15.25" style="174" customWidth="1"/>
    <col min="3" max="3" width="15.75" style="174" customWidth="1"/>
    <col min="4" max="4" width="27.625" style="174" customWidth="1"/>
    <col min="5" max="5" width="15.25" style="174" customWidth="1"/>
    <col min="6" max="6" width="16.375" style="174" customWidth="1"/>
    <col min="7" max="7" width="11.25" style="174" customWidth="1"/>
    <col min="8" max="8" width="11.875" style="174" customWidth="1"/>
    <col min="9" max="16384" width="9" style="174"/>
  </cols>
  <sheetData>
    <row r="1" ht="22.5" customHeight="1" spans="1:6">
      <c r="A1" s="175" t="s">
        <v>1338</v>
      </c>
    </row>
    <row r="2" ht="22.5" customHeight="1" spans="1:6">
      <c r="A2" s="176" t="s">
        <v>1339</v>
      </c>
      <c r="B2" s="176"/>
      <c r="C2" s="176"/>
      <c r="D2" s="176"/>
      <c r="E2" s="176"/>
      <c r="F2" s="176"/>
    </row>
    <row r="3" ht="22.5" customHeight="1" spans="1:6">
      <c r="F3" s="177" t="s">
        <v>1268</v>
      </c>
    </row>
    <row r="4" s="173" customFormat="1" ht="25" customHeight="1" spans="1:6">
      <c r="A4" s="178" t="s">
        <v>1315</v>
      </c>
      <c r="B4" s="178" t="s">
        <v>1340</v>
      </c>
      <c r="C4" s="178" t="s">
        <v>1316</v>
      </c>
      <c r="D4" s="178" t="s">
        <v>1317</v>
      </c>
      <c r="E4" s="178" t="s">
        <v>1340</v>
      </c>
      <c r="F4" s="178" t="s">
        <v>1316</v>
      </c>
    </row>
    <row r="5" ht="25" customHeight="1" spans="1:6">
      <c r="A5" s="179" t="s">
        <v>1318</v>
      </c>
      <c r="B5" s="180">
        <f>SUM(B6:B9)</f>
        <v>146690</v>
      </c>
      <c r="C5" s="180">
        <f>SUM(C6:C9)</f>
        <v>174291</v>
      </c>
      <c r="D5" s="181" t="s">
        <v>1319</v>
      </c>
      <c r="E5" s="180">
        <f>SUM(E6:E12)</f>
        <v>199385</v>
      </c>
      <c r="F5" s="180">
        <f>SUM(F6:F12)</f>
        <v>246207</v>
      </c>
    </row>
    <row r="6" ht="25" customHeight="1" spans="1:6">
      <c r="A6" s="182" t="s">
        <v>1320</v>
      </c>
      <c r="B6" s="183">
        <v>21153</v>
      </c>
      <c r="C6" s="183">
        <v>23737</v>
      </c>
      <c r="D6" s="184" t="s">
        <v>1321</v>
      </c>
      <c r="E6" s="122"/>
      <c r="F6" s="122"/>
    </row>
    <row r="7" ht="25" customHeight="1" spans="1:6">
      <c r="A7" s="182" t="s">
        <v>1341</v>
      </c>
      <c r="B7" s="183"/>
      <c r="C7" s="183"/>
      <c r="D7" s="184" t="s">
        <v>1342</v>
      </c>
      <c r="E7" s="122"/>
      <c r="F7" s="122"/>
    </row>
    <row r="8" ht="25" customHeight="1" spans="1:6">
      <c r="A8" s="182" t="s">
        <v>1343</v>
      </c>
      <c r="B8" s="183">
        <v>800</v>
      </c>
      <c r="C8" s="183">
        <v>656</v>
      </c>
      <c r="D8" s="184" t="s">
        <v>1344</v>
      </c>
      <c r="E8" s="122"/>
      <c r="F8" s="122"/>
    </row>
    <row r="9" ht="25" customHeight="1" spans="1:6">
      <c r="A9" s="182" t="s">
        <v>1345</v>
      </c>
      <c r="B9" s="183">
        <v>124737</v>
      </c>
      <c r="C9" s="183">
        <v>149898</v>
      </c>
      <c r="D9" s="184" t="s">
        <v>1346</v>
      </c>
      <c r="E9" s="122">
        <v>97585</v>
      </c>
      <c r="F9" s="122">
        <v>144407</v>
      </c>
    </row>
    <row r="10" ht="25" customHeight="1" spans="1:6">
      <c r="A10" s="182"/>
      <c r="B10" s="183"/>
      <c r="C10" s="183"/>
      <c r="D10" s="184" t="s">
        <v>1347</v>
      </c>
      <c r="E10" s="122"/>
      <c r="F10" s="122"/>
    </row>
    <row r="11" ht="25" customHeight="1" spans="1:6">
      <c r="A11" s="182"/>
      <c r="B11" s="183"/>
      <c r="C11" s="183"/>
      <c r="D11" s="184" t="s">
        <v>1348</v>
      </c>
      <c r="E11" s="122"/>
      <c r="F11" s="122"/>
    </row>
    <row r="12" ht="25" customHeight="1" spans="1:6">
      <c r="A12" s="184"/>
      <c r="B12" s="183"/>
      <c r="C12" s="183"/>
      <c r="D12" s="184" t="s">
        <v>1349</v>
      </c>
      <c r="E12" s="122">
        <v>101800</v>
      </c>
      <c r="F12" s="122">
        <v>101800</v>
      </c>
    </row>
    <row r="13" ht="25" customHeight="1" spans="1:6">
      <c r="A13" s="185"/>
      <c r="B13" s="122"/>
      <c r="C13" s="122"/>
      <c r="D13" s="181" t="s">
        <v>1350</v>
      </c>
      <c r="E13" s="186">
        <v>16418</v>
      </c>
      <c r="F13" s="186">
        <v>13938</v>
      </c>
    </row>
    <row r="14" ht="25" customHeight="1" spans="1:6">
      <c r="A14" s="181" t="s">
        <v>1351</v>
      </c>
      <c r="B14" s="180">
        <v>101800</v>
      </c>
      <c r="C14" s="180">
        <v>101800</v>
      </c>
      <c r="D14" s="181" t="s">
        <v>1352</v>
      </c>
      <c r="E14" s="180">
        <v>57</v>
      </c>
      <c r="F14" s="180">
        <v>89</v>
      </c>
    </row>
    <row r="15" ht="25" customHeight="1" spans="1:6">
      <c r="A15" s="181" t="s">
        <v>1332</v>
      </c>
      <c r="B15" s="178">
        <v>2580</v>
      </c>
      <c r="C15" s="178">
        <v>2580</v>
      </c>
      <c r="D15" s="185" t="s">
        <v>1333</v>
      </c>
      <c r="E15" s="186">
        <v>32630</v>
      </c>
      <c r="F15" s="186">
        <v>18437</v>
      </c>
    </row>
    <row r="16" ht="25" customHeight="1" spans="1:6">
      <c r="A16" s="64"/>
      <c r="B16" s="187"/>
      <c r="C16" s="187"/>
      <c r="D16" s="185" t="s">
        <v>1335</v>
      </c>
      <c r="E16" s="186">
        <f>E5+E13+E14+E15</f>
        <v>248490</v>
      </c>
      <c r="F16" s="186">
        <f>F5+F13+F14+F15</f>
        <v>278671</v>
      </c>
    </row>
    <row r="17" ht="25" customHeight="1" spans="1:6">
      <c r="A17" s="181" t="s">
        <v>1353</v>
      </c>
      <c r="B17" s="186">
        <f>B5+B14+B15</f>
        <v>251070</v>
      </c>
      <c r="C17" s="186">
        <f>C5+C14+C15</f>
        <v>278671</v>
      </c>
      <c r="D17" s="185" t="s">
        <v>1337</v>
      </c>
      <c r="E17" s="186">
        <f>SUM(B17-E16)</f>
        <v>2580</v>
      </c>
      <c r="F17" s="186">
        <f>SUM(C17-F16)</f>
        <v>0</v>
      </c>
    </row>
    <row r="18" ht="22.5" customHeight="1"/>
    <row r="19" ht="21.75" customHeight="1" spans="1:6">
      <c r="A19" s="188"/>
    </row>
    <row r="20" ht="21.75" customHeight="1"/>
    <row r="21" ht="18" customHeight="1"/>
  </sheetData>
  <mergeCells count="1">
    <mergeCell ref="A2:F2"/>
  </mergeCells>
  <printOptions horizontalCentered="1"/>
  <pageMargins left="0.747916666666667" right="0.747916666666667" top="0.984027777777778" bottom="0.984027777777778" header="0.511805555555556" footer="0.511805555555556"/>
  <pageSetup paperSize="9"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view="pageBreakPreview" zoomScaleNormal="100" workbookViewId="0">
      <selection activeCell="G6" sqref="G6"/>
    </sheetView>
  </sheetViews>
  <sheetFormatPr defaultColWidth="9" defaultRowHeight="15.6" outlineLevelCol="3"/>
  <cols>
    <col min="1" max="1" width="35.7" customWidth="1"/>
    <col min="2" max="2" width="23.625" customWidth="1"/>
    <col min="3" max="3" width="35.7" customWidth="1"/>
    <col min="4" max="4" width="23.625" customWidth="1"/>
    <col min="15" max="15" width="23.625" customWidth="1"/>
  </cols>
  <sheetData>
    <row r="1" ht="34.9" customHeight="1" spans="1:4">
      <c r="A1" s="137" t="s">
        <v>1354</v>
      </c>
      <c r="B1" s="138"/>
      <c r="C1" s="138"/>
      <c r="D1" s="139"/>
    </row>
    <row r="2" ht="34.9" customHeight="1" spans="1:4">
      <c r="A2" s="141" t="s">
        <v>1355</v>
      </c>
      <c r="B2" s="141"/>
      <c r="C2" s="141"/>
      <c r="D2" s="141"/>
    </row>
    <row r="3" ht="34.9" customHeight="1" spans="1:4">
      <c r="A3" s="139"/>
      <c r="B3" s="138"/>
      <c r="C3" s="138"/>
      <c r="D3" s="80" t="s">
        <v>3</v>
      </c>
    </row>
    <row r="4" ht="35" customHeight="1" spans="1:4">
      <c r="A4" s="163" t="s">
        <v>1356</v>
      </c>
      <c r="B4" s="164"/>
      <c r="C4" s="165" t="s">
        <v>1357</v>
      </c>
      <c r="D4" s="165"/>
    </row>
    <row r="5" ht="35" customHeight="1" spans="1:4">
      <c r="A5" s="88" t="s">
        <v>1315</v>
      </c>
      <c r="B5" s="166" t="s">
        <v>1316</v>
      </c>
      <c r="C5" s="88" t="s">
        <v>1317</v>
      </c>
      <c r="D5" s="88" t="s">
        <v>1316</v>
      </c>
    </row>
    <row r="6" ht="35" customHeight="1" spans="1:4">
      <c r="A6" s="167" t="s">
        <v>1358</v>
      </c>
      <c r="B6" s="96">
        <v>8000</v>
      </c>
      <c r="C6" s="168" t="s">
        <v>1359</v>
      </c>
      <c r="D6" s="169">
        <f>SUM(D7:D9)</f>
        <v>6284</v>
      </c>
    </row>
    <row r="7" ht="35" customHeight="1" spans="1:4">
      <c r="A7" s="170" t="s">
        <v>1330</v>
      </c>
      <c r="B7" s="96">
        <v>42</v>
      </c>
      <c r="C7" s="171" t="s">
        <v>1360</v>
      </c>
      <c r="D7" s="10">
        <v>41</v>
      </c>
    </row>
    <row r="8" ht="35" customHeight="1" spans="1:4">
      <c r="A8" s="170" t="s">
        <v>1332</v>
      </c>
      <c r="B8" s="169">
        <v>1059</v>
      </c>
      <c r="C8" s="171" t="s">
        <v>1361</v>
      </c>
      <c r="D8" s="9">
        <v>2500</v>
      </c>
    </row>
    <row r="9" ht="35" customHeight="1" spans="1:4">
      <c r="A9" s="172"/>
      <c r="B9" s="9"/>
      <c r="C9" s="171" t="s">
        <v>1362</v>
      </c>
      <c r="D9" s="9">
        <v>3743</v>
      </c>
    </row>
    <row r="10" ht="35" customHeight="1" spans="1:4">
      <c r="A10" s="172"/>
      <c r="B10" s="9"/>
      <c r="C10" s="8" t="s">
        <v>1363</v>
      </c>
      <c r="D10" s="169">
        <f>D6</f>
        <v>6284</v>
      </c>
    </row>
    <row r="11" ht="35" customHeight="1" spans="1:4">
      <c r="A11" s="8" t="s">
        <v>1364</v>
      </c>
      <c r="B11" s="96">
        <f>SUM(B6:B8)</f>
        <v>9101</v>
      </c>
      <c r="C11" s="8" t="s">
        <v>1287</v>
      </c>
      <c r="D11" s="169">
        <f>B11-D10</f>
        <v>2817</v>
      </c>
    </row>
  </sheetData>
  <mergeCells count="3">
    <mergeCell ref="A2:D2"/>
    <mergeCell ref="A4:B4"/>
    <mergeCell ref="C4:D4"/>
  </mergeCells>
  <printOptions horizontalCentered="1"/>
  <pageMargins left="0.751388888888889" right="0.751388888888889" top="0.802777777777778"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view="pageLayout" zoomScaleNormal="100" topLeftCell="A8" workbookViewId="0">
      <selection activeCell="A8" sqref="A8"/>
    </sheetView>
  </sheetViews>
  <sheetFormatPr defaultColWidth="9" defaultRowHeight="15.6" outlineLevelCol="4"/>
  <cols>
    <col min="1" max="1" width="22" customWidth="1"/>
    <col min="2" max="2" width="26.25" customWidth="1"/>
    <col min="3" max="3" width="23.5" customWidth="1"/>
    <col min="4" max="4" width="24.75" customWidth="1"/>
    <col min="5" max="5" width="20.625" customWidth="1"/>
    <col min="8" max="8" width="11.25" customWidth="1"/>
    <col min="9" max="9" width="11.875" customWidth="1"/>
  </cols>
  <sheetData>
    <row r="1" ht="26.25" customHeight="1" spans="1:5">
      <c r="A1" s="137" t="s">
        <v>1354</v>
      </c>
      <c r="B1" s="138"/>
      <c r="C1" s="138"/>
      <c r="D1" s="139"/>
      <c r="E1" s="140"/>
    </row>
    <row r="2" ht="31.5" customHeight="1" spans="1:5">
      <c r="A2" s="141" t="s">
        <v>1365</v>
      </c>
      <c r="B2" s="141"/>
      <c r="C2" s="141"/>
      <c r="D2" s="141"/>
      <c r="E2" s="141"/>
    </row>
    <row r="3" ht="27" customHeight="1" spans="1:5">
      <c r="A3" s="139"/>
      <c r="B3" s="138"/>
      <c r="C3" s="138"/>
      <c r="D3" s="142"/>
      <c r="E3" s="143" t="s">
        <v>3</v>
      </c>
    </row>
    <row r="4" ht="35.25" customHeight="1" spans="1:5">
      <c r="A4" s="144" t="s">
        <v>1366</v>
      </c>
      <c r="B4" s="145"/>
      <c r="C4" s="144" t="s">
        <v>1367</v>
      </c>
      <c r="D4" s="145"/>
      <c r="E4" s="146"/>
    </row>
    <row r="5" ht="50.1" customHeight="1" spans="1:5">
      <c r="A5" s="147" t="s">
        <v>1368</v>
      </c>
      <c r="B5" s="148" t="s">
        <v>132</v>
      </c>
      <c r="C5" s="149" t="s">
        <v>1369</v>
      </c>
      <c r="D5" s="148" t="s">
        <v>132</v>
      </c>
      <c r="E5" s="148" t="s">
        <v>1293</v>
      </c>
    </row>
    <row r="6" ht="41.25" customHeight="1" spans="1:5">
      <c r="A6" s="150" t="s">
        <v>1370</v>
      </c>
      <c r="B6" s="151"/>
      <c r="C6" s="152" t="s">
        <v>1371</v>
      </c>
      <c r="D6" s="153"/>
      <c r="E6" s="154"/>
    </row>
    <row r="7" ht="41.25" customHeight="1" spans="1:5">
      <c r="A7" s="155" t="s">
        <v>1372</v>
      </c>
      <c r="B7" s="151"/>
      <c r="C7" s="152" t="s">
        <v>1373</v>
      </c>
      <c r="D7" s="153"/>
      <c r="E7" s="156"/>
    </row>
    <row r="8" ht="41.25" customHeight="1" spans="1:5">
      <c r="A8" s="155"/>
      <c r="B8" s="157"/>
      <c r="C8" s="152" t="s">
        <v>1374</v>
      </c>
      <c r="D8" s="154"/>
      <c r="E8" s="156"/>
    </row>
    <row r="9" ht="41.25" customHeight="1" spans="1:5">
      <c r="A9" s="155"/>
      <c r="B9" s="154"/>
      <c r="C9" s="152" t="s">
        <v>1375</v>
      </c>
      <c r="D9" s="154"/>
      <c r="E9" s="156"/>
    </row>
    <row r="10" ht="41.25" customHeight="1" spans="1:5">
      <c r="A10" s="155"/>
      <c r="B10" s="154"/>
      <c r="C10" s="158" t="s">
        <v>1376</v>
      </c>
      <c r="D10" s="159"/>
      <c r="E10" s="156"/>
    </row>
    <row r="11" ht="50.1" customHeight="1" spans="1:5">
      <c r="A11" s="160" t="s">
        <v>1377</v>
      </c>
      <c r="B11" s="161"/>
      <c r="C11" s="158" t="s">
        <v>1378</v>
      </c>
      <c r="D11" s="162"/>
      <c r="E11" s="158"/>
    </row>
    <row r="22" spans="1:1">
      <c r="A22" s="136"/>
    </row>
  </sheetData>
  <mergeCells count="3">
    <mergeCell ref="A2:E2"/>
    <mergeCell ref="A4:B4"/>
    <mergeCell ref="C4:E4"/>
  </mergeCells>
  <printOptions horizontalCentered="1"/>
  <pageMargins left="0.748031496062992" right="0.748031496062992" top="0.984251968503937" bottom="0.984251968503937" header="0.511811023622047" footer="0.511811023622047"/>
  <pageSetup paperSize="9" orientation="landscape"/>
  <headerFooter alignWithMargins="0" scaleWithDoc="0">
    <oddFooter>&amp;R&amp;P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view="pageBreakPreview" zoomScaleNormal="100" workbookViewId="0">
      <selection activeCell="G8" sqref="G8"/>
    </sheetView>
  </sheetViews>
  <sheetFormatPr defaultColWidth="8.875" defaultRowHeight="15.6" outlineLevelCol="3"/>
  <cols>
    <col min="1" max="1" width="27.5" customWidth="1"/>
    <col min="2" max="2" width="23.75" customWidth="1"/>
    <col min="3" max="4" width="30.5" customWidth="1"/>
  </cols>
  <sheetData>
    <row r="1" ht="29.1" customHeight="1" spans="1:4">
      <c r="A1" s="117" t="s">
        <v>1379</v>
      </c>
    </row>
    <row r="2" ht="31.15" customHeight="1" spans="1:4">
      <c r="A2" s="125" t="s">
        <v>1380</v>
      </c>
      <c r="B2" s="125"/>
      <c r="C2" s="125"/>
      <c r="D2" s="125"/>
    </row>
    <row r="3" ht="24.75" customHeight="1" spans="1:4">
      <c r="A3" s="126"/>
      <c r="B3" s="126"/>
      <c r="C3" s="126"/>
      <c r="D3" s="127" t="s">
        <v>3</v>
      </c>
    </row>
    <row r="4" ht="44.25" customHeight="1" spans="1:4">
      <c r="A4" s="120" t="s">
        <v>1381</v>
      </c>
      <c r="B4" s="128" t="s">
        <v>1382</v>
      </c>
      <c r="C4" s="128" t="s">
        <v>1383</v>
      </c>
      <c r="D4" s="128" t="s">
        <v>1384</v>
      </c>
    </row>
    <row r="5" ht="40.15" customHeight="1" spans="1:4">
      <c r="A5" s="120" t="s">
        <v>1385</v>
      </c>
      <c r="B5" s="129">
        <f>SUM(C5:H5)</f>
        <v>144439</v>
      </c>
      <c r="C5" s="129">
        <f>SUM(C6:C13)</f>
        <v>86909</v>
      </c>
      <c r="D5" s="129">
        <f>SUM(D6:D13)</f>
        <v>57530</v>
      </c>
    </row>
    <row r="6" ht="40.15" customHeight="1" spans="1:4">
      <c r="A6" s="130" t="s">
        <v>1386</v>
      </c>
      <c r="B6" s="131">
        <f>SUM(C6:H6)</f>
        <v>78346</v>
      </c>
      <c r="C6" s="131">
        <v>55447</v>
      </c>
      <c r="D6" s="131">
        <v>22899</v>
      </c>
    </row>
    <row r="7" ht="40.15" customHeight="1" spans="1:4">
      <c r="A7" s="130" t="s">
        <v>1387</v>
      </c>
      <c r="B7" s="131">
        <f>SUM(C7:H7)</f>
        <v>65204</v>
      </c>
      <c r="C7" s="131">
        <v>31252</v>
      </c>
      <c r="D7" s="131">
        <v>33952</v>
      </c>
    </row>
    <row r="8" ht="40.15" customHeight="1" spans="1:4">
      <c r="A8" s="130" t="s">
        <v>1388</v>
      </c>
      <c r="B8" s="131">
        <f>SUM(C8:H8)</f>
        <v>25</v>
      </c>
      <c r="C8" s="131">
        <v>25</v>
      </c>
      <c r="D8" s="131"/>
    </row>
    <row r="9" ht="40.15" customHeight="1" spans="1:4">
      <c r="A9" s="130" t="s">
        <v>1389</v>
      </c>
      <c r="B9" s="131">
        <f t="shared" ref="B9:B14" si="0">SUM(C9:H9)</f>
        <v>241</v>
      </c>
      <c r="C9" s="131">
        <v>180</v>
      </c>
      <c r="D9" s="131">
        <v>61</v>
      </c>
    </row>
    <row r="10" ht="40.15" customHeight="1" spans="1:4">
      <c r="A10" s="130" t="s">
        <v>1390</v>
      </c>
      <c r="B10" s="131">
        <f t="shared" si="0"/>
        <v>0</v>
      </c>
      <c r="C10" s="131"/>
      <c r="D10" s="131"/>
    </row>
    <row r="11" ht="40.15" customHeight="1" spans="1:4">
      <c r="A11" s="130" t="s">
        <v>1391</v>
      </c>
      <c r="B11" s="131">
        <f t="shared" si="0"/>
        <v>609</v>
      </c>
      <c r="C11" s="131">
        <v>1</v>
      </c>
      <c r="D11" s="131">
        <v>608</v>
      </c>
    </row>
    <row r="12" ht="40.15" customHeight="1" spans="1:4">
      <c r="A12" s="130" t="s">
        <v>1392</v>
      </c>
      <c r="B12" s="131">
        <f t="shared" si="0"/>
        <v>14</v>
      </c>
      <c r="C12" s="131">
        <v>4</v>
      </c>
      <c r="D12" s="131">
        <v>10</v>
      </c>
    </row>
    <row r="13" ht="40.15" customHeight="1" spans="1:4">
      <c r="A13" s="130" t="s">
        <v>1393</v>
      </c>
      <c r="B13" s="131"/>
      <c r="C13" s="131"/>
      <c r="D13" s="131"/>
    </row>
    <row r="14" ht="40.15" customHeight="1" spans="1:4">
      <c r="A14" s="120" t="s">
        <v>1394</v>
      </c>
      <c r="B14" s="129">
        <f t="shared" si="0"/>
        <v>80884</v>
      </c>
      <c r="C14" s="129">
        <f>SUM(C15:C18)</f>
        <v>29178</v>
      </c>
      <c r="D14" s="129">
        <f>SUM(D15:D18)</f>
        <v>51706</v>
      </c>
    </row>
    <row r="15" ht="40.15" customHeight="1" spans="1:4">
      <c r="A15" s="132" t="s">
        <v>1395</v>
      </c>
      <c r="B15" s="133">
        <f t="shared" ref="B15:B20" si="1">SUM(C15:H15)</f>
        <v>80184</v>
      </c>
      <c r="C15" s="131">
        <v>29120</v>
      </c>
      <c r="D15" s="131">
        <v>51064</v>
      </c>
    </row>
    <row r="16" ht="40.15" customHeight="1" spans="1:4">
      <c r="A16" s="134" t="s">
        <v>1396</v>
      </c>
      <c r="B16" s="131">
        <f t="shared" si="1"/>
        <v>67</v>
      </c>
      <c r="C16" s="131">
        <v>26</v>
      </c>
      <c r="D16" s="131">
        <v>41</v>
      </c>
    </row>
    <row r="17" ht="40.15" customHeight="1" spans="1:4">
      <c r="A17" s="132" t="s">
        <v>1397</v>
      </c>
      <c r="B17" s="135">
        <f t="shared" si="1"/>
        <v>633</v>
      </c>
      <c r="C17" s="131">
        <v>32</v>
      </c>
      <c r="D17" s="131">
        <v>601</v>
      </c>
    </row>
    <row r="18" ht="40.15" customHeight="1" spans="1:4">
      <c r="A18" s="132" t="s">
        <v>1398</v>
      </c>
      <c r="B18" s="131">
        <f t="shared" si="1"/>
        <v>0</v>
      </c>
      <c r="C18" s="131"/>
      <c r="D18" s="131"/>
    </row>
    <row r="19" ht="40.15" customHeight="1" spans="1:4">
      <c r="A19" s="120" t="s">
        <v>1399</v>
      </c>
      <c r="B19" s="129">
        <f t="shared" si="1"/>
        <v>63555</v>
      </c>
      <c r="C19" s="129">
        <f>SUM(C5)-SUM(C14)</f>
        <v>57731</v>
      </c>
      <c r="D19" s="129">
        <f>SUM(D5)-SUM(D14)</f>
        <v>5824</v>
      </c>
    </row>
    <row r="20" ht="40.15" customHeight="1" spans="1:4">
      <c r="A20" s="120" t="s">
        <v>1400</v>
      </c>
      <c r="B20" s="129">
        <f t="shared" si="1"/>
        <v>145835</v>
      </c>
      <c r="C20" s="129">
        <v>134105</v>
      </c>
      <c r="D20" s="129">
        <v>11730</v>
      </c>
    </row>
    <row r="23" spans="1:4">
      <c r="A23" s="136"/>
    </row>
  </sheetData>
  <mergeCells count="1">
    <mergeCell ref="A2:D2"/>
  </mergeCells>
  <dataValidations count="1">
    <dataValidation type="decimal" operator="between" allowBlank="1" showInputMessage="1" showErrorMessage="1" sqref="B5:D20">
      <formula1>-99999999999999</formula1>
      <formula2>99999999999999</formula2>
    </dataValidation>
  </dataValidations>
  <printOptions horizontalCentered="1"/>
  <pageMargins left="0.747916666666667" right="0.747916666666667" top="0.786805555555556" bottom="0.786805555555556" header="0.511805555555556" footer="0.511805555555556"/>
  <pageSetup paperSize="9" orientation="landscape"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view="pageBreakPreview" zoomScaleNormal="100" topLeftCell="A7" workbookViewId="0">
      <selection activeCell="K7" sqref="K7"/>
    </sheetView>
  </sheetViews>
  <sheetFormatPr defaultColWidth="12.125" defaultRowHeight="16.9" customHeight="1"/>
  <cols>
    <col min="1" max="1" width="33.5" style="116" customWidth="1"/>
    <col min="2" max="10" width="14.75" style="116" customWidth="1"/>
    <col min="11" max="256" width="12.125" style="116" customWidth="1"/>
    <col min="257" max="16384" width="12.125" style="116"/>
  </cols>
  <sheetData>
    <row r="1" ht="30.95" customHeight="1" spans="1:10">
      <c r="A1" s="117" t="s">
        <v>1401</v>
      </c>
    </row>
    <row r="2" ht="51" customHeight="1" spans="1:10">
      <c r="A2" s="118" t="s">
        <v>1402</v>
      </c>
      <c r="B2" s="118"/>
      <c r="C2" s="118"/>
      <c r="D2" s="118"/>
      <c r="E2" s="118"/>
      <c r="F2" s="118"/>
      <c r="G2" s="118"/>
      <c r="H2" s="118"/>
      <c r="I2" s="118"/>
      <c r="J2" s="118"/>
    </row>
    <row r="3" customHeight="1" spans="1:10">
      <c r="A3" s="119"/>
      <c r="B3" s="119"/>
      <c r="C3" s="119"/>
      <c r="D3" s="119"/>
      <c r="E3" s="119"/>
      <c r="F3" s="119"/>
      <c r="G3" s="119"/>
      <c r="H3" s="119"/>
      <c r="I3" s="119"/>
      <c r="J3" s="119"/>
    </row>
    <row r="4" ht="27" customHeight="1" spans="1:10">
      <c r="A4" s="119" t="s">
        <v>1403</v>
      </c>
      <c r="B4" s="119"/>
      <c r="C4" s="119"/>
      <c r="D4" s="119"/>
      <c r="E4" s="119"/>
      <c r="F4" s="119"/>
      <c r="G4" s="119"/>
      <c r="H4" s="119"/>
      <c r="I4" s="119"/>
      <c r="J4" s="119"/>
    </row>
    <row r="5" ht="48" customHeight="1" spans="1:10">
      <c r="A5" s="120" t="s">
        <v>1404</v>
      </c>
      <c r="B5" s="120" t="s">
        <v>1382</v>
      </c>
      <c r="C5" s="120" t="s">
        <v>1405</v>
      </c>
      <c r="D5" s="120"/>
      <c r="E5" s="120"/>
      <c r="F5" s="120"/>
      <c r="G5" s="120"/>
      <c r="H5" s="120" t="s">
        <v>1406</v>
      </c>
      <c r="I5" s="120"/>
      <c r="J5" s="120"/>
    </row>
    <row r="6" ht="48" customHeight="1" spans="1:10">
      <c r="A6" s="120"/>
      <c r="B6" s="120"/>
      <c r="C6" s="120" t="s">
        <v>1407</v>
      </c>
      <c r="D6" s="120" t="s">
        <v>1408</v>
      </c>
      <c r="E6" s="120" t="s">
        <v>1409</v>
      </c>
      <c r="F6" s="120" t="s">
        <v>1410</v>
      </c>
      <c r="G6" s="120" t="s">
        <v>1411</v>
      </c>
      <c r="H6" s="120" t="s">
        <v>1407</v>
      </c>
      <c r="I6" s="120" t="s">
        <v>1412</v>
      </c>
      <c r="J6" s="120" t="s">
        <v>1413</v>
      </c>
    </row>
    <row r="7" ht="48" customHeight="1" spans="1:10">
      <c r="A7" s="121" t="s">
        <v>1414</v>
      </c>
      <c r="B7" s="122">
        <f>SUM(C7,H7)</f>
        <v>756996</v>
      </c>
      <c r="C7" s="122">
        <f t="shared" ref="C7:C12" si="0">SUM(D7:G7)</f>
        <v>331806</v>
      </c>
      <c r="D7" s="122">
        <v>329608</v>
      </c>
      <c r="E7" s="122"/>
      <c r="F7" s="122">
        <v>2198</v>
      </c>
      <c r="G7" s="122"/>
      <c r="H7" s="122">
        <f>SUM(I7:J7)</f>
        <v>425190</v>
      </c>
      <c r="I7" s="122">
        <v>425190</v>
      </c>
      <c r="J7" s="123"/>
    </row>
    <row r="8" ht="48" customHeight="1" spans="1:10">
      <c r="A8" s="121" t="s">
        <v>1415</v>
      </c>
      <c r="B8" s="122">
        <f>C8+H8</f>
        <v>898229</v>
      </c>
      <c r="C8" s="122">
        <f t="shared" si="0"/>
        <v>369815</v>
      </c>
      <c r="D8" s="122">
        <v>369815</v>
      </c>
      <c r="E8" s="122"/>
      <c r="F8" s="122"/>
      <c r="G8" s="122"/>
      <c r="H8" s="122">
        <f>SUM(I8:J8)</f>
        <v>528414</v>
      </c>
      <c r="I8" s="122">
        <v>528414</v>
      </c>
      <c r="J8" s="124"/>
    </row>
    <row r="9" ht="48" customHeight="1" spans="1:10">
      <c r="A9" s="121" t="s">
        <v>1416</v>
      </c>
      <c r="B9" s="122">
        <f t="shared" ref="B8:B12" si="1">C9+H9</f>
        <v>139800</v>
      </c>
      <c r="C9" s="122">
        <f>SUM(D9:F9)</f>
        <v>38000</v>
      </c>
      <c r="D9" s="122">
        <v>38000</v>
      </c>
      <c r="E9" s="122"/>
      <c r="F9" s="122"/>
      <c r="G9" s="122"/>
      <c r="H9" s="122">
        <f>SUM(I9:J9)</f>
        <v>101800</v>
      </c>
      <c r="I9" s="122">
        <v>101800</v>
      </c>
      <c r="J9" s="124"/>
    </row>
    <row r="10" ht="48" customHeight="1" spans="1:10">
      <c r="A10" s="121" t="s">
        <v>1417</v>
      </c>
      <c r="B10" s="122">
        <f t="shared" si="1"/>
        <v>3052</v>
      </c>
      <c r="C10" s="122">
        <f t="shared" si="0"/>
        <v>2552</v>
      </c>
      <c r="D10" s="122">
        <v>2552</v>
      </c>
      <c r="E10" s="122"/>
      <c r="F10" s="122"/>
      <c r="G10" s="122"/>
      <c r="H10" s="122">
        <f>SUM(I10:J10)</f>
        <v>500</v>
      </c>
      <c r="I10" s="122">
        <v>500</v>
      </c>
      <c r="J10" s="124"/>
    </row>
    <row r="11" ht="48" customHeight="1" spans="1:10">
      <c r="A11" s="121" t="s">
        <v>1418</v>
      </c>
      <c r="B11" s="122"/>
      <c r="C11" s="122"/>
      <c r="D11" s="122"/>
      <c r="E11" s="122"/>
      <c r="F11" s="122"/>
      <c r="G11" s="122"/>
      <c r="H11" s="122"/>
      <c r="I11" s="122"/>
      <c r="J11" s="123"/>
    </row>
    <row r="12" ht="48" customHeight="1" spans="1:10">
      <c r="A12" s="121" t="s">
        <v>1419</v>
      </c>
      <c r="B12" s="122">
        <f>C12+H12</f>
        <v>893715</v>
      </c>
      <c r="C12" s="122">
        <f>SUM(D12:G12)</f>
        <v>367225</v>
      </c>
      <c r="D12" s="122">
        <f>D7+D9-D10-D11</f>
        <v>365056</v>
      </c>
      <c r="E12" s="122"/>
      <c r="F12" s="122">
        <v>2169</v>
      </c>
      <c r="G12" s="122"/>
      <c r="H12" s="122">
        <f>SUM(I12:J12)</f>
        <v>526490</v>
      </c>
      <c r="I12" s="122">
        <f>I7+I9-I10-I11</f>
        <v>526490</v>
      </c>
      <c r="J12" s="123"/>
    </row>
  </sheetData>
  <mergeCells count="7">
    <mergeCell ref="A2:J2"/>
    <mergeCell ref="A3:J3"/>
    <mergeCell ref="A4:J4"/>
    <mergeCell ref="C5:G5"/>
    <mergeCell ref="H5:J5"/>
    <mergeCell ref="A5:A6"/>
    <mergeCell ref="B5:B6"/>
  </mergeCells>
  <printOptions horizontalCentered="1"/>
  <pageMargins left="0.357638888888889" right="0.357638888888889" top="1" bottom="1" header="0.5" footer="0.5"/>
  <pageSetup paperSize="9" scale="7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5:M22"/>
  <sheetViews>
    <sheetView topLeftCell="A6" workbookViewId="0">
      <selection activeCell="A12" sqref="A12:H12"/>
    </sheetView>
  </sheetViews>
  <sheetFormatPr defaultColWidth="9" defaultRowHeight="13.2"/>
  <cols>
    <col min="1" max="1" width="10.5" style="110"/>
    <col min="2" max="16384" width="9" style="110"/>
  </cols>
  <sheetData>
    <row r="5" ht="51" customHeight="1" spans="1:13">
      <c r="A5" s="111"/>
      <c r="B5" s="111"/>
      <c r="C5" s="111"/>
      <c r="D5" s="111"/>
      <c r="E5" s="111"/>
      <c r="F5" s="111"/>
      <c r="G5" s="111"/>
      <c r="H5" s="111"/>
    </row>
    <row r="9" ht="107.25" customHeight="1"/>
    <row r="12" ht="84" customHeight="1" spans="1:13">
      <c r="A12" s="112" t="s">
        <v>1420</v>
      </c>
      <c r="B12" s="112"/>
      <c r="C12" s="112"/>
      <c r="D12" s="112"/>
      <c r="E12" s="112"/>
      <c r="F12" s="112"/>
      <c r="G12" s="112"/>
      <c r="H12" s="112"/>
      <c r="I12" s="113"/>
      <c r="J12" s="113"/>
      <c r="K12" s="113"/>
      <c r="L12" s="113"/>
      <c r="M12" s="113"/>
    </row>
    <row r="22" ht="25.8" spans="1:13">
      <c r="A22" s="114">
        <v>46204</v>
      </c>
      <c r="B22" s="114"/>
      <c r="C22" s="114"/>
      <c r="D22" s="114"/>
      <c r="E22" s="114"/>
      <c r="F22" s="114"/>
      <c r="G22" s="114"/>
      <c r="H22" s="114"/>
      <c r="I22" s="115"/>
      <c r="J22" s="115"/>
      <c r="K22" s="115"/>
      <c r="L22" s="115"/>
      <c r="M22" s="115"/>
    </row>
  </sheetData>
  <mergeCells count="3">
    <mergeCell ref="A5:H5"/>
    <mergeCell ref="A12:H12"/>
    <mergeCell ref="A22:H22"/>
  </mergeCells>
  <printOptions horizontalCentered="1"/>
  <pageMargins left="0.751388888888889" right="0.751388888888889"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view="pageBreakPreview" zoomScaleNormal="100" workbookViewId="0">
      <selection activeCell="L10" sqref="L10"/>
    </sheetView>
  </sheetViews>
  <sheetFormatPr defaultColWidth="9" defaultRowHeight="20.1" customHeight="1" outlineLevelCol="3"/>
  <cols>
    <col min="1" max="1" width="28.625" style="80" customWidth="1"/>
    <col min="2" max="2" width="16.7" style="81" customWidth="1"/>
    <col min="3" max="3" width="19.9" style="80" customWidth="1"/>
    <col min="4" max="4" width="15.7" style="82" customWidth="1"/>
    <col min="5" max="5" width="11.875" style="80" customWidth="1"/>
    <col min="6" max="16384" width="9" style="80"/>
  </cols>
  <sheetData>
    <row r="1" ht="22.5" customHeight="1" spans="1:4">
      <c r="A1" s="3" t="s">
        <v>1421</v>
      </c>
    </row>
    <row r="2" ht="32.25" customHeight="1" spans="1:4">
      <c r="A2" s="83" t="s">
        <v>1422</v>
      </c>
      <c r="B2" s="84"/>
      <c r="C2" s="83"/>
      <c r="D2" s="83"/>
    </row>
    <row r="3" ht="16" customHeight="1" spans="1:4">
      <c r="A3" s="85"/>
      <c r="B3" s="86"/>
      <c r="C3" s="85"/>
      <c r="D3" s="87" t="s">
        <v>3</v>
      </c>
    </row>
    <row r="4" s="79" customFormat="1" ht="30" customHeight="1" spans="1:4">
      <c r="A4" s="88" t="s">
        <v>4</v>
      </c>
      <c r="B4" s="8" t="s">
        <v>1423</v>
      </c>
      <c r="C4" s="88" t="s">
        <v>1424</v>
      </c>
      <c r="D4" s="89" t="s">
        <v>7</v>
      </c>
    </row>
    <row r="5" s="79" customFormat="1" ht="23" customHeight="1" spans="1:4">
      <c r="A5" s="90" t="s">
        <v>9</v>
      </c>
      <c r="B5" s="91">
        <f>B6+B30+B31</f>
        <v>176707.661904762</v>
      </c>
      <c r="C5" s="92">
        <f>SUM(C6+C30+C31)</f>
        <v>96718</v>
      </c>
      <c r="D5" s="89">
        <f t="shared" ref="D5:D20" si="0">C5/B5</f>
        <v>0.547333369461517</v>
      </c>
    </row>
    <row r="6" ht="23" customHeight="1" spans="1:4">
      <c r="A6" s="90" t="s">
        <v>10</v>
      </c>
      <c r="B6" s="93">
        <f>B7+B21</f>
        <v>118000.33</v>
      </c>
      <c r="C6" s="94">
        <f>C7+C21</f>
        <v>68811</v>
      </c>
      <c r="D6" s="89">
        <f t="shared" si="0"/>
        <v>0.583142436974541</v>
      </c>
    </row>
    <row r="7" ht="23" customHeight="1" spans="1:4">
      <c r="A7" s="90" t="s">
        <v>11</v>
      </c>
      <c r="B7" s="95">
        <f>SUM(B8:B20)</f>
        <v>82000.33</v>
      </c>
      <c r="C7" s="96">
        <f>SUM(C8:C20)-1</f>
        <v>46452</v>
      </c>
      <c r="D7" s="89">
        <f t="shared" si="0"/>
        <v>0.566485525119228</v>
      </c>
    </row>
    <row r="8" ht="23" customHeight="1" spans="1:4">
      <c r="A8" s="97" t="s">
        <v>12</v>
      </c>
      <c r="B8" s="98">
        <v>24419</v>
      </c>
      <c r="C8" s="98">
        <v>11508</v>
      </c>
      <c r="D8" s="99">
        <f t="shared" si="0"/>
        <v>0.471272369875916</v>
      </c>
    </row>
    <row r="9" ht="23" customHeight="1" spans="1:4">
      <c r="A9" s="97" t="s">
        <v>13</v>
      </c>
      <c r="B9" s="98">
        <v>4950</v>
      </c>
      <c r="C9" s="98">
        <v>2207</v>
      </c>
      <c r="D9" s="99">
        <f t="shared" si="0"/>
        <v>0.445858585858586</v>
      </c>
    </row>
    <row r="10" ht="23" customHeight="1" spans="1:4">
      <c r="A10" s="97" t="s">
        <v>14</v>
      </c>
      <c r="B10" s="98">
        <v>1520</v>
      </c>
      <c r="C10" s="98">
        <v>912</v>
      </c>
      <c r="D10" s="99">
        <f t="shared" si="0"/>
        <v>0.6</v>
      </c>
    </row>
    <row r="11" ht="23" customHeight="1" spans="1:4">
      <c r="A11" s="97" t="s">
        <v>15</v>
      </c>
      <c r="B11" s="98">
        <v>951</v>
      </c>
      <c r="C11" s="98">
        <v>470</v>
      </c>
      <c r="D11" s="99">
        <f t="shared" si="0"/>
        <v>0.494216614090431</v>
      </c>
    </row>
    <row r="12" ht="23" customHeight="1" spans="1:4">
      <c r="A12" s="100" t="s">
        <v>16</v>
      </c>
      <c r="B12" s="98">
        <v>2613</v>
      </c>
      <c r="C12" s="98">
        <v>1396</v>
      </c>
      <c r="D12" s="99">
        <f t="shared" si="0"/>
        <v>0.534251817833907</v>
      </c>
    </row>
    <row r="13" ht="23" customHeight="1" spans="1:4">
      <c r="A13" s="100" t="s">
        <v>17</v>
      </c>
      <c r="B13" s="98">
        <v>4334</v>
      </c>
      <c r="C13" s="98">
        <v>2400</v>
      </c>
      <c r="D13" s="99">
        <f t="shared" si="0"/>
        <v>0.55376095985233</v>
      </c>
    </row>
    <row r="14" ht="23" customHeight="1" spans="1:4">
      <c r="A14" s="101" t="s">
        <v>18</v>
      </c>
      <c r="B14" s="98">
        <v>1455</v>
      </c>
      <c r="C14" s="98">
        <v>491</v>
      </c>
      <c r="D14" s="99">
        <f t="shared" si="0"/>
        <v>0.33745704467354</v>
      </c>
    </row>
    <row r="15" ht="23" customHeight="1" spans="1:4">
      <c r="A15" s="100" t="s">
        <v>19</v>
      </c>
      <c r="B15" s="98">
        <v>2156</v>
      </c>
      <c r="C15" s="98">
        <v>1000</v>
      </c>
      <c r="D15" s="99">
        <f t="shared" si="0"/>
        <v>0.463821892393321</v>
      </c>
    </row>
    <row r="16" ht="23" customHeight="1" spans="1:4">
      <c r="A16" s="100" t="s">
        <v>20</v>
      </c>
      <c r="B16" s="98">
        <v>31667</v>
      </c>
      <c r="C16" s="98">
        <v>20651</v>
      </c>
      <c r="D16" s="99">
        <f t="shared" si="0"/>
        <v>0.652129977579183</v>
      </c>
    </row>
    <row r="17" ht="23" customHeight="1" spans="1:4">
      <c r="A17" s="100" t="s">
        <v>1425</v>
      </c>
      <c r="B17" s="98">
        <v>1316</v>
      </c>
      <c r="C17" s="98">
        <v>656</v>
      </c>
      <c r="D17" s="99">
        <f t="shared" si="0"/>
        <v>0.498480243161094</v>
      </c>
    </row>
    <row r="18" ht="23" customHeight="1" spans="1:4">
      <c r="A18" s="100" t="s">
        <v>22</v>
      </c>
      <c r="B18" s="98">
        <v>982</v>
      </c>
      <c r="C18" s="98">
        <v>1451</v>
      </c>
      <c r="D18" s="99">
        <f t="shared" si="0"/>
        <v>1.4775967413442</v>
      </c>
    </row>
    <row r="19" ht="23" customHeight="1" spans="1:4">
      <c r="A19" s="100" t="s">
        <v>23</v>
      </c>
      <c r="B19" s="98">
        <v>5402</v>
      </c>
      <c r="C19" s="98">
        <v>3263</v>
      </c>
      <c r="D19" s="99">
        <f t="shared" si="0"/>
        <v>0.604035542391707</v>
      </c>
    </row>
    <row r="20" ht="23" customHeight="1" spans="1:4">
      <c r="A20" s="100" t="s">
        <v>24</v>
      </c>
      <c r="B20" s="98">
        <v>235.33</v>
      </c>
      <c r="C20" s="98">
        <v>48</v>
      </c>
      <c r="D20" s="99">
        <f t="shared" si="0"/>
        <v>0.203968894743552</v>
      </c>
    </row>
    <row r="21" s="79" customFormat="1" ht="23" customHeight="1" spans="1:4">
      <c r="A21" s="102" t="s">
        <v>25</v>
      </c>
      <c r="B21" s="103">
        <f>SUM(B22+B25+B26+B27+B28+B29)</f>
        <v>36000</v>
      </c>
      <c r="C21" s="104">
        <f>C22+C25+C26+C27+C28+C29-1</f>
        <v>22359</v>
      </c>
      <c r="D21" s="89">
        <f t="shared" ref="D21:D26" si="1">C21/B21</f>
        <v>0.621083333333333</v>
      </c>
    </row>
    <row r="22" ht="23" customHeight="1" spans="1:4">
      <c r="A22" s="100" t="s">
        <v>26</v>
      </c>
      <c r="B22" s="105">
        <f>B23+B24</f>
        <v>4255</v>
      </c>
      <c r="C22" s="105">
        <f>C23+C24</f>
        <v>1951</v>
      </c>
      <c r="D22" s="99">
        <f t="shared" si="1"/>
        <v>0.458519388954172</v>
      </c>
    </row>
    <row r="23" ht="23" customHeight="1" spans="1:4">
      <c r="A23" s="100" t="s">
        <v>28</v>
      </c>
      <c r="B23" s="105">
        <v>2486</v>
      </c>
      <c r="C23" s="105">
        <v>1405</v>
      </c>
      <c r="D23" s="99">
        <f t="shared" si="1"/>
        <v>0.565164923572003</v>
      </c>
    </row>
    <row r="24" ht="23" customHeight="1" spans="1:4">
      <c r="A24" s="100" t="s">
        <v>1426</v>
      </c>
      <c r="B24" s="105">
        <v>1769</v>
      </c>
      <c r="C24" s="105">
        <v>546</v>
      </c>
      <c r="D24" s="99">
        <f t="shared" si="1"/>
        <v>0.308648954211419</v>
      </c>
    </row>
    <row r="25" ht="23" customHeight="1" spans="1:4">
      <c r="A25" s="100" t="s">
        <v>29</v>
      </c>
      <c r="B25" s="105">
        <v>2127</v>
      </c>
      <c r="C25" s="105">
        <v>957</v>
      </c>
      <c r="D25" s="99">
        <f t="shared" si="1"/>
        <v>0.449929478138223</v>
      </c>
    </row>
    <row r="26" ht="23" customHeight="1" spans="1:4">
      <c r="A26" s="100" t="s">
        <v>30</v>
      </c>
      <c r="B26" s="105">
        <v>6029</v>
      </c>
      <c r="C26" s="105">
        <v>3786</v>
      </c>
      <c r="D26" s="99">
        <f t="shared" si="1"/>
        <v>0.627964836622989</v>
      </c>
    </row>
    <row r="27" ht="23" customHeight="1" spans="1:4">
      <c r="A27" s="100" t="s">
        <v>31</v>
      </c>
      <c r="B27" s="105">
        <v>15901</v>
      </c>
      <c r="C27" s="105">
        <v>14005</v>
      </c>
      <c r="D27" s="99">
        <f t="shared" ref="D27:D31" si="2">C27/B27</f>
        <v>0.880762216212817</v>
      </c>
    </row>
    <row r="28" ht="23" customHeight="1" spans="1:4">
      <c r="A28" s="100" t="s">
        <v>32</v>
      </c>
      <c r="B28" s="105">
        <v>122</v>
      </c>
      <c r="C28" s="105">
        <v>212</v>
      </c>
      <c r="D28" s="99">
        <f t="shared" si="2"/>
        <v>1.73770491803279</v>
      </c>
    </row>
    <row r="29" ht="23" customHeight="1" spans="1:4">
      <c r="A29" s="100" t="s">
        <v>33</v>
      </c>
      <c r="B29" s="105">
        <v>7566</v>
      </c>
      <c r="C29" s="105">
        <v>1449</v>
      </c>
      <c r="D29" s="99">
        <f t="shared" si="2"/>
        <v>0.191514670896114</v>
      </c>
    </row>
    <row r="30" ht="23" customHeight="1" spans="1:4">
      <c r="A30" s="106" t="s">
        <v>34</v>
      </c>
      <c r="B30" s="103">
        <v>12254.3795238095</v>
      </c>
      <c r="C30" s="104">
        <v>5822</v>
      </c>
      <c r="D30" s="89">
        <f t="shared" si="2"/>
        <v>0.475095453726418</v>
      </c>
    </row>
    <row r="31" ht="23" customHeight="1" spans="1:4">
      <c r="A31" s="107" t="s">
        <v>1427</v>
      </c>
      <c r="B31" s="103">
        <v>46452.9523809524</v>
      </c>
      <c r="C31" s="104">
        <v>22085</v>
      </c>
      <c r="D31" s="89">
        <f t="shared" si="2"/>
        <v>0.475427262811734</v>
      </c>
    </row>
    <row r="32" ht="23" customHeight="1" spans="1:4">
      <c r="A32" s="108" t="s">
        <v>1428</v>
      </c>
      <c r="B32" s="109">
        <f>B7/B6</f>
        <v>0.694916107438005</v>
      </c>
      <c r="C32" s="109">
        <f>C7/C6</f>
        <v>0.67506648646292</v>
      </c>
      <c r="D32" s="97"/>
    </row>
  </sheetData>
  <mergeCells count="1">
    <mergeCell ref="A2:D2"/>
  </mergeCells>
  <printOptions horizontalCentered="1"/>
  <pageMargins left="0.751388888888889" right="0.751388888888889"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view="pageBreakPreview" zoomScaleNormal="100" workbookViewId="0">
      <selection activeCell="D16" sqref="D16"/>
    </sheetView>
  </sheetViews>
  <sheetFormatPr defaultColWidth="9" defaultRowHeight="15.6" outlineLevelCol="3"/>
  <cols>
    <col min="1" max="1" width="13.75" style="2" customWidth="1"/>
    <col min="2" max="2" width="30.1" style="2" customWidth="1"/>
    <col min="3" max="4" width="16.7" style="2" customWidth="1"/>
    <col min="5" max="16384" width="9" style="2"/>
  </cols>
  <sheetData>
    <row r="1" ht="29.1" customHeight="1" spans="1:4">
      <c r="A1" s="3" t="s">
        <v>1429</v>
      </c>
      <c r="B1" s="71"/>
      <c r="C1" s="72"/>
    </row>
    <row r="2" ht="22.2" spans="1:4">
      <c r="A2" s="73" t="s">
        <v>1430</v>
      </c>
      <c r="B2" s="73"/>
      <c r="C2" s="73"/>
      <c r="D2" s="73"/>
    </row>
    <row r="3" ht="29.1" customHeight="1" spans="1:4">
      <c r="A3" s="74"/>
      <c r="B3" s="74"/>
      <c r="C3" s="75" t="s">
        <v>3</v>
      </c>
      <c r="D3" s="75"/>
    </row>
    <row r="4" ht="27.5" customHeight="1" spans="1:4">
      <c r="A4" s="76" t="s">
        <v>1431</v>
      </c>
      <c r="B4" s="76" t="s">
        <v>1432</v>
      </c>
      <c r="C4" s="22" t="s">
        <v>1433</v>
      </c>
      <c r="D4" s="22" t="s">
        <v>1434</v>
      </c>
    </row>
    <row r="5" ht="27.5" customHeight="1" spans="1:4">
      <c r="A5" s="77"/>
      <c r="B5" s="76" t="s">
        <v>1435</v>
      </c>
      <c r="C5" s="22">
        <f>SUM(C6:C27)</f>
        <v>540307</v>
      </c>
      <c r="D5" s="22">
        <f>SUM(D6:D27)</f>
        <v>249096</v>
      </c>
    </row>
    <row r="6" ht="27.5" customHeight="1" spans="1:4">
      <c r="A6" s="78" t="s">
        <v>1436</v>
      </c>
      <c r="B6" s="77" t="s">
        <v>1437</v>
      </c>
      <c r="C6" s="24">
        <v>50831</v>
      </c>
      <c r="D6" s="24">
        <v>20803</v>
      </c>
    </row>
    <row r="7" ht="27.5" customHeight="1" spans="1:4">
      <c r="A7" s="78" t="s">
        <v>1438</v>
      </c>
      <c r="B7" s="77" t="s">
        <v>1439</v>
      </c>
      <c r="C7" s="24">
        <v>276</v>
      </c>
      <c r="D7" s="24">
        <v>132</v>
      </c>
    </row>
    <row r="8" ht="27.5" customHeight="1" spans="1:4">
      <c r="A8" s="78" t="s">
        <v>1440</v>
      </c>
      <c r="B8" s="77" t="s">
        <v>1441</v>
      </c>
      <c r="C8" s="24">
        <v>19234</v>
      </c>
      <c r="D8" s="24">
        <v>6629</v>
      </c>
    </row>
    <row r="9" ht="27.5" customHeight="1" spans="1:4">
      <c r="A9" s="78" t="s">
        <v>1442</v>
      </c>
      <c r="B9" s="77" t="s">
        <v>1443</v>
      </c>
      <c r="C9" s="24">
        <v>93062</v>
      </c>
      <c r="D9" s="24">
        <v>47530</v>
      </c>
    </row>
    <row r="10" ht="27.5" customHeight="1" spans="1:4">
      <c r="A10" s="78" t="s">
        <v>1444</v>
      </c>
      <c r="B10" s="77" t="s">
        <v>1445</v>
      </c>
      <c r="C10" s="24">
        <v>12500</v>
      </c>
      <c r="D10" s="24">
        <v>4575</v>
      </c>
    </row>
    <row r="11" ht="27.5" customHeight="1" spans="1:4">
      <c r="A11" s="78" t="s">
        <v>1446</v>
      </c>
      <c r="B11" s="77" t="s">
        <v>1447</v>
      </c>
      <c r="C11" s="24">
        <v>8331</v>
      </c>
      <c r="D11" s="24">
        <v>2431</v>
      </c>
    </row>
    <row r="12" ht="27.5" customHeight="1" spans="1:4">
      <c r="A12" s="78" t="s">
        <v>1448</v>
      </c>
      <c r="B12" s="77" t="s">
        <v>1449</v>
      </c>
      <c r="C12" s="24">
        <v>95177</v>
      </c>
      <c r="D12" s="24">
        <v>41014</v>
      </c>
    </row>
    <row r="13" ht="27.5" customHeight="1" spans="1:4">
      <c r="A13" s="78" t="s">
        <v>1450</v>
      </c>
      <c r="B13" s="77" t="s">
        <v>1451</v>
      </c>
      <c r="C13" s="24">
        <v>37940</v>
      </c>
      <c r="D13" s="24">
        <v>21192</v>
      </c>
    </row>
    <row r="14" ht="27.5" customHeight="1" spans="1:4">
      <c r="A14" s="78" t="s">
        <v>1452</v>
      </c>
      <c r="B14" s="77" t="s">
        <v>1453</v>
      </c>
      <c r="C14" s="24">
        <v>25878</v>
      </c>
      <c r="D14" s="24">
        <v>7016</v>
      </c>
    </row>
    <row r="15" ht="27.5" customHeight="1" spans="1:4">
      <c r="A15" s="78" t="s">
        <v>1454</v>
      </c>
      <c r="B15" s="77" t="s">
        <v>1455</v>
      </c>
      <c r="C15" s="24">
        <v>19964</v>
      </c>
      <c r="D15" s="24">
        <v>5081</v>
      </c>
    </row>
    <row r="16" ht="27.5" customHeight="1" spans="1:4">
      <c r="A16" s="78" t="s">
        <v>1456</v>
      </c>
      <c r="B16" s="77" t="s">
        <v>1457</v>
      </c>
      <c r="C16" s="24">
        <v>97803</v>
      </c>
      <c r="D16" s="24">
        <v>57532</v>
      </c>
    </row>
    <row r="17" ht="27.5" customHeight="1" spans="1:4">
      <c r="A17" s="78" t="s">
        <v>1458</v>
      </c>
      <c r="B17" s="77" t="s">
        <v>1459</v>
      </c>
      <c r="C17" s="24">
        <v>15312</v>
      </c>
      <c r="D17" s="24">
        <v>4666</v>
      </c>
    </row>
    <row r="18" ht="27.5" customHeight="1" spans="1:4">
      <c r="A18" s="78" t="s">
        <v>1460</v>
      </c>
      <c r="B18" s="77" t="s">
        <v>1461</v>
      </c>
      <c r="C18" s="24">
        <v>2169</v>
      </c>
      <c r="D18" s="24">
        <v>740</v>
      </c>
    </row>
    <row r="19" ht="27.5" customHeight="1" spans="1:4">
      <c r="A19" s="78" t="s">
        <v>1462</v>
      </c>
      <c r="B19" s="77" t="s">
        <v>1463</v>
      </c>
      <c r="C19" s="24">
        <v>4604</v>
      </c>
      <c r="D19" s="24">
        <v>2217</v>
      </c>
    </row>
    <row r="20" ht="27.5" customHeight="1" spans="1:4">
      <c r="A20" s="78" t="s">
        <v>1464</v>
      </c>
      <c r="B20" s="77" t="s">
        <v>1465</v>
      </c>
      <c r="C20" s="24">
        <v>616</v>
      </c>
      <c r="D20" s="24">
        <v>117</v>
      </c>
    </row>
    <row r="21" ht="27.5" customHeight="1" spans="1:4">
      <c r="A21" s="78" t="s">
        <v>1466</v>
      </c>
      <c r="B21" s="77" t="s">
        <v>1467</v>
      </c>
      <c r="C21" s="24">
        <v>12242</v>
      </c>
      <c r="D21" s="24">
        <v>2776</v>
      </c>
    </row>
    <row r="22" ht="27.5" customHeight="1" spans="1:4">
      <c r="A22" s="78" t="s">
        <v>1468</v>
      </c>
      <c r="B22" s="77" t="s">
        <v>1469</v>
      </c>
      <c r="C22" s="24">
        <v>15790</v>
      </c>
      <c r="D22" s="24">
        <v>13171</v>
      </c>
    </row>
    <row r="23" ht="27.5" customHeight="1" spans="1:4">
      <c r="A23" s="78">
        <v>222</v>
      </c>
      <c r="B23" s="77" t="s">
        <v>1470</v>
      </c>
      <c r="C23" s="24">
        <v>5468</v>
      </c>
      <c r="D23" s="24">
        <v>2094</v>
      </c>
    </row>
    <row r="24" ht="27.5" customHeight="1" spans="1:4">
      <c r="A24" s="78" t="s">
        <v>1471</v>
      </c>
      <c r="B24" s="77" t="s">
        <v>1472</v>
      </c>
      <c r="C24" s="24">
        <v>5103</v>
      </c>
      <c r="D24" s="24">
        <v>4308</v>
      </c>
    </row>
    <row r="25" ht="27.5" customHeight="1" spans="1:4">
      <c r="A25" s="78">
        <v>227</v>
      </c>
      <c r="B25" s="77" t="s">
        <v>1473</v>
      </c>
      <c r="C25" s="24">
        <v>7000</v>
      </c>
      <c r="D25" s="24"/>
    </row>
    <row r="26" ht="27.5" customHeight="1" spans="1:4">
      <c r="A26" s="78">
        <v>229</v>
      </c>
      <c r="B26" s="77" t="s">
        <v>1474</v>
      </c>
      <c r="C26" s="24"/>
      <c r="D26" s="24">
        <v>3</v>
      </c>
    </row>
    <row r="27" ht="27.5" customHeight="1" spans="1:4">
      <c r="A27" s="78" t="s">
        <v>1475</v>
      </c>
      <c r="B27" s="77" t="s">
        <v>1476</v>
      </c>
      <c r="C27" s="24">
        <v>11007</v>
      </c>
      <c r="D27" s="24">
        <v>5069</v>
      </c>
    </row>
  </sheetData>
  <mergeCells count="2">
    <mergeCell ref="A2:D2"/>
    <mergeCell ref="C3:D3"/>
  </mergeCells>
  <printOptions horizontalCentered="1"/>
  <pageMargins left="0.751388888888889" right="0.751388888888889"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view="pageBreakPreview" zoomScaleNormal="100" workbookViewId="0">
      <selection activeCell="H6" sqref="H6"/>
    </sheetView>
  </sheetViews>
  <sheetFormatPr defaultColWidth="9" defaultRowHeight="15.6" outlineLevelCol="6"/>
  <cols>
    <col min="1" max="1" width="31.75" customWidth="1"/>
    <col min="2" max="3" width="15.7" customWidth="1"/>
    <col min="4" max="4" width="36.75" customWidth="1"/>
    <col min="5" max="5" width="15.7" customWidth="1"/>
    <col min="6" max="6" width="15.7" style="55" customWidth="1"/>
    <col min="7" max="7" width="18.25" customWidth="1"/>
  </cols>
  <sheetData>
    <row r="1" customFormat="1" ht="23.1" customHeight="1" spans="1:7">
      <c r="A1" s="3" t="s">
        <v>1477</v>
      </c>
      <c r="B1" s="31"/>
      <c r="C1" s="32"/>
      <c r="D1" s="32"/>
      <c r="E1" s="32"/>
      <c r="F1" s="56"/>
      <c r="G1" s="34"/>
    </row>
    <row r="2" customFormat="1" ht="33.95" customHeight="1" spans="1:7">
      <c r="A2" s="35" t="s">
        <v>1478</v>
      </c>
      <c r="B2" s="35"/>
      <c r="C2" s="35"/>
      <c r="D2" s="35"/>
      <c r="E2" s="35"/>
      <c r="F2" s="57"/>
      <c r="G2" s="36"/>
    </row>
    <row r="3" customFormat="1" ht="30.95" customHeight="1" spans="1:7">
      <c r="A3" s="37"/>
      <c r="B3" s="38"/>
      <c r="C3" s="37"/>
      <c r="D3" s="37"/>
      <c r="E3" s="37"/>
      <c r="F3" s="37" t="s">
        <v>3</v>
      </c>
      <c r="G3" s="39"/>
    </row>
    <row r="4" customFormat="1" ht="27.95" customHeight="1" spans="1:7">
      <c r="A4" s="41" t="s">
        <v>1479</v>
      </c>
      <c r="B4" s="41" t="s">
        <v>1480</v>
      </c>
      <c r="C4" s="41" t="s">
        <v>1481</v>
      </c>
      <c r="D4" s="41" t="s">
        <v>1479</v>
      </c>
      <c r="E4" s="42" t="s">
        <v>1480</v>
      </c>
      <c r="F4" s="42" t="s">
        <v>1482</v>
      </c>
    </row>
    <row r="5" customFormat="1" ht="27.95" customHeight="1" spans="1:7">
      <c r="A5" s="43" t="s">
        <v>1483</v>
      </c>
      <c r="B5" s="41">
        <f>SUM(B6:B10)</f>
        <v>93000</v>
      </c>
      <c r="C5" s="41">
        <f>SUM(C6:C10)</f>
        <v>47782</v>
      </c>
      <c r="D5" s="43" t="s">
        <v>1484</v>
      </c>
      <c r="E5" s="42">
        <f>E7+E12+E14+E13+E17+E18</f>
        <v>149943</v>
      </c>
      <c r="F5" s="42">
        <f>F7+F12+F14+F13+F17+F18+F6</f>
        <v>107847</v>
      </c>
    </row>
    <row r="6" customFormat="1" ht="27.95" customHeight="1" spans="1:7">
      <c r="A6" s="58" t="s">
        <v>1320</v>
      </c>
      <c r="B6" s="46">
        <v>10000</v>
      </c>
      <c r="C6" s="46">
        <v>10902</v>
      </c>
      <c r="D6" s="43" t="s">
        <v>1485</v>
      </c>
      <c r="E6" s="42"/>
      <c r="F6" s="42">
        <v>30</v>
      </c>
    </row>
    <row r="7" customFormat="1" ht="27.95" customHeight="1" spans="1:7">
      <c r="A7" s="49" t="s">
        <v>1341</v>
      </c>
      <c r="B7" s="46">
        <v>150</v>
      </c>
      <c r="C7" s="46"/>
      <c r="D7" s="47" t="s">
        <v>1486</v>
      </c>
      <c r="E7" s="42">
        <f>E8+E9+E10</f>
        <v>58895</v>
      </c>
      <c r="F7" s="44">
        <f>F8+F9+F10+F11</f>
        <v>12496</v>
      </c>
    </row>
    <row r="8" customFormat="1" ht="27.95" customHeight="1" spans="1:7">
      <c r="A8" s="49" t="s">
        <v>1343</v>
      </c>
      <c r="B8" s="46">
        <v>850</v>
      </c>
      <c r="C8" s="46">
        <v>808</v>
      </c>
      <c r="D8" s="49" t="s">
        <v>1487</v>
      </c>
      <c r="E8" s="59">
        <v>54990</v>
      </c>
      <c r="F8" s="50">
        <v>8464</v>
      </c>
    </row>
    <row r="9" customFormat="1" ht="27.95" customHeight="1" spans="1:7">
      <c r="A9" s="48" t="s">
        <v>1488</v>
      </c>
      <c r="B9" s="46">
        <v>80000</v>
      </c>
      <c r="C9" s="46">
        <v>36042</v>
      </c>
      <c r="D9" s="49" t="s">
        <v>1489</v>
      </c>
      <c r="E9" s="59">
        <v>3405</v>
      </c>
      <c r="F9" s="50">
        <v>607</v>
      </c>
    </row>
    <row r="10" customFormat="1" ht="27.95" customHeight="1" spans="1:7">
      <c r="A10" s="48" t="s">
        <v>1490</v>
      </c>
      <c r="B10" s="46">
        <v>2000</v>
      </c>
      <c r="C10" s="46">
        <v>30</v>
      </c>
      <c r="D10" s="49" t="s">
        <v>1491</v>
      </c>
      <c r="E10" s="59">
        <v>500</v>
      </c>
      <c r="F10" s="50">
        <v>207</v>
      </c>
    </row>
    <row r="11" customFormat="1" ht="27.95" customHeight="1" spans="1:7">
      <c r="A11" s="48"/>
      <c r="B11" s="46"/>
      <c r="C11" s="46"/>
      <c r="D11" s="49" t="s">
        <v>1492</v>
      </c>
      <c r="E11" s="59"/>
      <c r="F11" s="50">
        <v>3218</v>
      </c>
    </row>
    <row r="12" customFormat="1" ht="27.95" customHeight="1" spans="1:7">
      <c r="A12" s="60"/>
      <c r="B12" s="60"/>
      <c r="C12" s="60"/>
      <c r="D12" s="47" t="s">
        <v>1493</v>
      </c>
      <c r="E12" s="42">
        <v>10510</v>
      </c>
      <c r="F12" s="61">
        <v>4175</v>
      </c>
    </row>
    <row r="13" customFormat="1" ht="27.95" customHeight="1" spans="1:7">
      <c r="A13" s="62"/>
      <c r="B13" s="63"/>
      <c r="C13" s="63"/>
      <c r="D13" s="47" t="s">
        <v>1494</v>
      </c>
      <c r="E13" s="42"/>
      <c r="F13" s="61">
        <v>2054</v>
      </c>
    </row>
    <row r="14" customFormat="1" ht="27.95" customHeight="1" spans="1:7">
      <c r="A14" s="64"/>
      <c r="B14" s="64"/>
      <c r="C14" s="64"/>
      <c r="D14" s="47" t="s">
        <v>1495</v>
      </c>
      <c r="E14" s="42">
        <f>E15+E16</f>
        <v>62500</v>
      </c>
      <c r="F14" s="44">
        <f>F15+F16</f>
        <v>81770</v>
      </c>
    </row>
    <row r="15" customFormat="1" ht="37" customHeight="1" spans="1:7">
      <c r="A15" s="64"/>
      <c r="B15" s="64"/>
      <c r="C15" s="64"/>
      <c r="D15" s="65" t="s">
        <v>1496</v>
      </c>
      <c r="E15" s="66">
        <v>60000</v>
      </c>
      <c r="F15" s="50">
        <v>80924</v>
      </c>
    </row>
    <row r="16" customFormat="1" ht="37" customHeight="1" spans="1:7">
      <c r="A16" s="67"/>
      <c r="B16" s="41"/>
      <c r="C16" s="41"/>
      <c r="D16" s="65" t="s">
        <v>1497</v>
      </c>
      <c r="E16" s="66">
        <v>2500</v>
      </c>
      <c r="F16" s="50">
        <v>846</v>
      </c>
    </row>
    <row r="17" customFormat="1" ht="27.95" customHeight="1" spans="1:6">
      <c r="A17" s="67" t="s">
        <v>1498</v>
      </c>
      <c r="B17" s="41">
        <v>20000</v>
      </c>
      <c r="C17" s="41">
        <f>C18</f>
        <v>19176</v>
      </c>
      <c r="D17" s="47" t="s">
        <v>1499</v>
      </c>
      <c r="E17" s="42">
        <v>14772</v>
      </c>
      <c r="F17" s="61">
        <v>7322</v>
      </c>
    </row>
    <row r="18" customFormat="1" ht="27.95" customHeight="1" spans="1:6">
      <c r="A18" s="60" t="s">
        <v>1500</v>
      </c>
      <c r="B18" s="63">
        <v>20000</v>
      </c>
      <c r="C18" s="63">
        <v>19176</v>
      </c>
      <c r="D18" s="68" t="s">
        <v>1501</v>
      </c>
      <c r="E18" s="42">
        <v>3266</v>
      </c>
      <c r="F18" s="61"/>
    </row>
    <row r="19" customFormat="1" ht="27.95" customHeight="1" spans="1:6">
      <c r="A19" s="67" t="s">
        <v>1502</v>
      </c>
      <c r="B19" s="63"/>
      <c r="C19" s="63"/>
      <c r="D19" s="47" t="s">
        <v>1503</v>
      </c>
      <c r="E19" s="42">
        <v>57</v>
      </c>
      <c r="F19" s="61"/>
    </row>
    <row r="20" customFormat="1" ht="27.95" customHeight="1" spans="1:6">
      <c r="A20" s="69" t="s">
        <v>1504</v>
      </c>
      <c r="B20" s="41">
        <v>60000</v>
      </c>
      <c r="C20" s="70">
        <v>56800</v>
      </c>
      <c r="D20" s="47" t="s">
        <v>1505</v>
      </c>
      <c r="E20" s="42">
        <v>23000</v>
      </c>
      <c r="F20" s="61"/>
    </row>
    <row r="21" customFormat="1" ht="27.95" customHeight="1" spans="1:6">
      <c r="A21" s="41" t="s">
        <v>125</v>
      </c>
      <c r="B21" s="41">
        <f>B5+B17+B20</f>
        <v>173000</v>
      </c>
      <c r="C21" s="41">
        <f>C5+C17+C20+C19</f>
        <v>123758</v>
      </c>
      <c r="D21" s="41" t="s">
        <v>123</v>
      </c>
      <c r="E21" s="42">
        <f>E5+E20+E19</f>
        <v>173000</v>
      </c>
      <c r="F21" s="61">
        <f>F5+F20</f>
        <v>107847</v>
      </c>
    </row>
  </sheetData>
  <mergeCells count="1">
    <mergeCell ref="A2:F2"/>
  </mergeCells>
  <printOptions horizontalCentered="1"/>
  <pageMargins left="0.751388888888889" right="0.751388888888889" top="0.802777777777778" bottom="0.802777777777778" header="0.5" footer="0.5"/>
  <pageSetup paperSize="9" scale="84"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view="pageBreakPreview" zoomScaleNormal="100" workbookViewId="0">
      <selection activeCell="H9" sqref="H9"/>
    </sheetView>
  </sheetViews>
  <sheetFormatPr defaultColWidth="9" defaultRowHeight="15.6" outlineLevelCol="7"/>
  <cols>
    <col min="1" max="1" width="23.625" customWidth="1"/>
    <col min="2" max="3" width="15.2" customWidth="1"/>
    <col min="4" max="4" width="37" customWidth="1"/>
    <col min="5" max="6" width="15.2" customWidth="1"/>
    <col min="7" max="7" width="18.25" customWidth="1"/>
    <col min="8" max="8" width="12.5" style="30" customWidth="1"/>
  </cols>
  <sheetData>
    <row r="1" ht="23.1" customHeight="1" spans="1:8">
      <c r="A1" s="3" t="s">
        <v>1506</v>
      </c>
      <c r="B1" s="31"/>
      <c r="C1" s="32"/>
      <c r="D1" s="32"/>
      <c r="E1" s="32"/>
      <c r="F1" s="33"/>
      <c r="G1" s="34"/>
    </row>
    <row r="2" ht="33.95" customHeight="1" spans="1:8">
      <c r="A2" s="35" t="s">
        <v>1507</v>
      </c>
      <c r="B2" s="35"/>
      <c r="C2" s="35"/>
      <c r="D2" s="35"/>
      <c r="E2" s="35"/>
      <c r="F2" s="35"/>
      <c r="G2" s="36"/>
      <c r="H2" s="36"/>
    </row>
    <row r="3" ht="30.95" customHeight="1" spans="1:8">
      <c r="A3" s="37"/>
      <c r="B3" s="38"/>
      <c r="C3" s="37"/>
      <c r="D3" s="37"/>
      <c r="E3" s="37"/>
      <c r="F3" s="37" t="s">
        <v>3</v>
      </c>
      <c r="G3" s="39"/>
      <c r="H3" s="40"/>
    </row>
    <row r="4" ht="35.1" customHeight="1" spans="1:8">
      <c r="A4" s="41" t="s">
        <v>1479</v>
      </c>
      <c r="B4" s="41" t="s">
        <v>1480</v>
      </c>
      <c r="C4" s="41" t="s">
        <v>1481</v>
      </c>
      <c r="D4" s="41" t="s">
        <v>1479</v>
      </c>
      <c r="E4" s="42" t="s">
        <v>1480</v>
      </c>
      <c r="F4" s="42" t="s">
        <v>1482</v>
      </c>
      <c r="H4"/>
    </row>
    <row r="5" ht="35.1" customHeight="1" spans="1:8">
      <c r="A5" s="43" t="s">
        <v>1508</v>
      </c>
      <c r="B5" s="41">
        <f>SUM(B6:B7)</f>
        <v>23500</v>
      </c>
      <c r="C5" s="41">
        <f>SUM(C6:C7)</f>
        <v>0</v>
      </c>
      <c r="D5" s="43" t="s">
        <v>1509</v>
      </c>
      <c r="E5" s="44">
        <f>E6+E8+E10</f>
        <v>23500</v>
      </c>
      <c r="F5" s="44">
        <f>F6+F8+F10</f>
        <v>1920</v>
      </c>
      <c r="H5"/>
    </row>
    <row r="6" ht="35.1" customHeight="1" spans="1:8">
      <c r="A6" s="45" t="s">
        <v>1510</v>
      </c>
      <c r="B6" s="46">
        <v>23500</v>
      </c>
      <c r="C6" s="46"/>
      <c r="D6" s="47" t="s">
        <v>1511</v>
      </c>
      <c r="E6" s="44">
        <f>E7</f>
        <v>3500</v>
      </c>
      <c r="F6" s="44">
        <f>F7</f>
        <v>37</v>
      </c>
      <c r="H6"/>
    </row>
    <row r="7" ht="35.1" customHeight="1" spans="1:8">
      <c r="A7" s="48" t="s">
        <v>1512</v>
      </c>
      <c r="B7" s="46"/>
      <c r="C7" s="46"/>
      <c r="D7" s="49" t="s">
        <v>1513</v>
      </c>
      <c r="E7" s="50">
        <v>3500</v>
      </c>
      <c r="F7" s="50">
        <v>37</v>
      </c>
      <c r="H7"/>
    </row>
    <row r="8" ht="35.1" customHeight="1" spans="1:8">
      <c r="A8" s="48"/>
      <c r="B8" s="46"/>
      <c r="C8" s="46"/>
      <c r="D8" s="51" t="s">
        <v>1514</v>
      </c>
      <c r="E8" s="44">
        <f>E9</f>
        <v>20000</v>
      </c>
      <c r="F8" s="50"/>
      <c r="H8"/>
    </row>
    <row r="9" ht="35.1" customHeight="1" spans="1:8">
      <c r="A9" s="48"/>
      <c r="B9" s="46"/>
      <c r="C9" s="46"/>
      <c r="D9" s="52" t="s">
        <v>1515</v>
      </c>
      <c r="E9" s="53">
        <v>20000</v>
      </c>
      <c r="F9" s="44"/>
      <c r="H9"/>
    </row>
    <row r="10" ht="35.1" customHeight="1" spans="1:8">
      <c r="A10" s="48"/>
      <c r="B10" s="46"/>
      <c r="C10" s="46"/>
      <c r="D10" s="51" t="s">
        <v>1516</v>
      </c>
      <c r="E10" s="50"/>
      <c r="F10" s="50">
        <v>1883</v>
      </c>
      <c r="H10"/>
    </row>
    <row r="11" ht="35.1" customHeight="1" spans="1:8">
      <c r="A11" s="41"/>
      <c r="B11" s="41"/>
      <c r="C11" s="41"/>
      <c r="D11" s="47" t="s">
        <v>1517</v>
      </c>
      <c r="E11" s="44"/>
      <c r="F11" s="54"/>
      <c r="H11"/>
    </row>
    <row r="12" ht="35.1" customHeight="1" spans="1:8">
      <c r="A12" s="41" t="s">
        <v>125</v>
      </c>
      <c r="B12" s="41">
        <f>B5</f>
        <v>23500</v>
      </c>
      <c r="C12" s="41">
        <f>C5</f>
        <v>0</v>
      </c>
      <c r="D12" s="41" t="s">
        <v>123</v>
      </c>
      <c r="E12" s="44">
        <f>E5+E11</f>
        <v>23500</v>
      </c>
      <c r="F12" s="44">
        <f>F5+F11</f>
        <v>1920</v>
      </c>
      <c r="H12"/>
    </row>
  </sheetData>
  <mergeCells count="2">
    <mergeCell ref="A2:F2"/>
    <mergeCell ref="G3:H3"/>
  </mergeCells>
  <printOptions horizontalCentered="1"/>
  <pageMargins left="0.751388888888889" right="0.751388888888889"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view="pageBreakPreview" zoomScaleNormal="100" showWhiteSpace="0" workbookViewId="0">
      <selection activeCell="A16" sqref="A16"/>
    </sheetView>
  </sheetViews>
  <sheetFormatPr defaultColWidth="9" defaultRowHeight="20.1" customHeight="1" outlineLevelCol="4"/>
  <cols>
    <col min="1" max="1" width="22.25" style="80" customWidth="1"/>
    <col min="2" max="2" width="14.875" style="81" customWidth="1"/>
    <col min="3" max="3" width="15.25" style="80" customWidth="1"/>
    <col min="4" max="4" width="15.125" style="82" customWidth="1"/>
    <col min="5" max="5" width="13.5" style="80" customWidth="1"/>
    <col min="6" max="7" width="9" style="80"/>
    <col min="8" max="8" width="11.25" style="80" customWidth="1"/>
    <col min="9" max="9" width="11.875" style="80" customWidth="1"/>
    <col min="10" max="16384" width="9" style="80"/>
  </cols>
  <sheetData>
    <row r="1" ht="22.5" customHeight="1" spans="1:5">
      <c r="A1" s="3" t="s">
        <v>1</v>
      </c>
    </row>
    <row r="2" ht="32.25" customHeight="1" spans="1:5">
      <c r="A2" s="83" t="s">
        <v>2</v>
      </c>
      <c r="B2" s="84"/>
      <c r="C2" s="83"/>
      <c r="D2" s="83"/>
      <c r="E2" s="83"/>
    </row>
    <row r="3" ht="15" customHeight="1" spans="1:5">
      <c r="A3" s="85"/>
      <c r="B3" s="86"/>
      <c r="C3" s="85"/>
      <c r="D3" s="301"/>
      <c r="E3" s="87" t="s">
        <v>3</v>
      </c>
    </row>
    <row r="4" s="79" customFormat="1" ht="21" customHeight="1" spans="1:5">
      <c r="A4" s="88" t="s">
        <v>4</v>
      </c>
      <c r="B4" s="8" t="s">
        <v>5</v>
      </c>
      <c r="C4" s="88" t="s">
        <v>6</v>
      </c>
      <c r="D4" s="89" t="s">
        <v>7</v>
      </c>
      <c r="E4" s="88" t="s">
        <v>8</v>
      </c>
    </row>
    <row r="5" s="79" customFormat="1" ht="21" customHeight="1" spans="1:5">
      <c r="A5" s="90" t="s">
        <v>9</v>
      </c>
      <c r="B5" s="94">
        <f>B6+B30+B31</f>
        <v>182830</v>
      </c>
      <c r="C5" s="94">
        <f>C6+C30+C31</f>
        <v>173843</v>
      </c>
      <c r="D5" s="89">
        <f>C5/B5</f>
        <v>0.95084504731171</v>
      </c>
      <c r="E5" s="88"/>
    </row>
    <row r="6" ht="21" customHeight="1" spans="1:5">
      <c r="A6" s="90" t="s">
        <v>10</v>
      </c>
      <c r="B6" s="94">
        <f>B7+B21</f>
        <v>115700</v>
      </c>
      <c r="C6" s="94">
        <f>C7+C21</f>
        <v>116806</v>
      </c>
      <c r="D6" s="89">
        <f>C6/B6</f>
        <v>1.0095592048401</v>
      </c>
      <c r="E6" s="98"/>
    </row>
    <row r="7" ht="21" customHeight="1" spans="1:5">
      <c r="A7" s="90" t="s">
        <v>11</v>
      </c>
      <c r="B7" s="94">
        <f>SUM(B8:B20)</f>
        <v>91395</v>
      </c>
      <c r="C7" s="94">
        <f>SUM(C8:C20)</f>
        <v>82160</v>
      </c>
      <c r="D7" s="89">
        <f>C7/B7</f>
        <v>0.898955085070299</v>
      </c>
      <c r="E7" s="98"/>
    </row>
    <row r="8" ht="21" customHeight="1" spans="1:5">
      <c r="A8" s="97" t="s">
        <v>12</v>
      </c>
      <c r="B8" s="302">
        <v>28325</v>
      </c>
      <c r="C8" s="98">
        <v>24759</v>
      </c>
      <c r="D8" s="99">
        <f>C8/B8</f>
        <v>0.874104148278906</v>
      </c>
      <c r="E8" s="98"/>
    </row>
    <row r="9" ht="21" customHeight="1" spans="1:5">
      <c r="A9" s="97" t="s">
        <v>13</v>
      </c>
      <c r="B9" s="302">
        <v>5736</v>
      </c>
      <c r="C9" s="98">
        <v>4120</v>
      </c>
      <c r="D9" s="99">
        <f t="shared" ref="D9:D22" si="0">C9/B9</f>
        <v>0.718270571827057</v>
      </c>
      <c r="E9" s="98"/>
    </row>
    <row r="10" ht="21" customHeight="1" spans="1:5">
      <c r="A10" s="97" t="s">
        <v>14</v>
      </c>
      <c r="B10" s="302">
        <v>1158</v>
      </c>
      <c r="C10" s="98">
        <v>1488</v>
      </c>
      <c r="D10" s="99">
        <f t="shared" si="0"/>
        <v>1.28497409326425</v>
      </c>
      <c r="E10" s="98"/>
    </row>
    <row r="11" ht="21" customHeight="1" spans="1:5">
      <c r="A11" s="97" t="s">
        <v>15</v>
      </c>
      <c r="B11" s="302">
        <v>2643</v>
      </c>
      <c r="C11" s="98">
        <v>976</v>
      </c>
      <c r="D11" s="99">
        <f t="shared" si="0"/>
        <v>0.369277336360197</v>
      </c>
      <c r="E11" s="98"/>
    </row>
    <row r="12" ht="21" customHeight="1" spans="1:5">
      <c r="A12" s="100" t="s">
        <v>16</v>
      </c>
      <c r="B12" s="302">
        <v>3252</v>
      </c>
      <c r="C12" s="98">
        <v>2719</v>
      </c>
      <c r="D12" s="99">
        <f t="shared" si="0"/>
        <v>0.83610086100861</v>
      </c>
      <c r="E12" s="98"/>
    </row>
    <row r="13" ht="21" customHeight="1" spans="1:5">
      <c r="A13" s="100" t="s">
        <v>17</v>
      </c>
      <c r="B13" s="302">
        <v>6204</v>
      </c>
      <c r="C13" s="98">
        <v>4763</v>
      </c>
      <c r="D13" s="99">
        <f t="shared" si="0"/>
        <v>0.767730496453901</v>
      </c>
      <c r="E13" s="98"/>
    </row>
    <row r="14" ht="21" customHeight="1" spans="1:5">
      <c r="A14" s="101" t="s">
        <v>18</v>
      </c>
      <c r="B14" s="302">
        <v>1381</v>
      </c>
      <c r="C14" s="98">
        <v>1236</v>
      </c>
      <c r="D14" s="99">
        <f t="shared" si="0"/>
        <v>0.895003620564808</v>
      </c>
      <c r="E14" s="98"/>
    </row>
    <row r="15" ht="21" customHeight="1" spans="1:5">
      <c r="A15" s="100" t="s">
        <v>19</v>
      </c>
      <c r="B15" s="302">
        <v>2792</v>
      </c>
      <c r="C15" s="98">
        <v>2308</v>
      </c>
      <c r="D15" s="99">
        <f t="shared" si="0"/>
        <v>0.826647564469914</v>
      </c>
      <c r="E15" s="98"/>
    </row>
    <row r="16" ht="21" customHeight="1" spans="1:5">
      <c r="A16" s="100" t="s">
        <v>20</v>
      </c>
      <c r="B16" s="302">
        <v>29272</v>
      </c>
      <c r="C16" s="98">
        <v>29451</v>
      </c>
      <c r="D16" s="99">
        <f t="shared" si="0"/>
        <v>1.00611505875922</v>
      </c>
      <c r="E16" s="98"/>
    </row>
    <row r="17" ht="21" customHeight="1" spans="1:5">
      <c r="A17" s="100" t="s">
        <v>21</v>
      </c>
      <c r="B17" s="302">
        <v>1103</v>
      </c>
      <c r="C17" s="98">
        <v>1329</v>
      </c>
      <c r="D17" s="99">
        <f t="shared" si="0"/>
        <v>1.20489573889393</v>
      </c>
      <c r="E17" s="98"/>
    </row>
    <row r="18" ht="21" customHeight="1" spans="1:5">
      <c r="A18" s="100" t="s">
        <v>22</v>
      </c>
      <c r="B18" s="302">
        <v>3546</v>
      </c>
      <c r="C18" s="98">
        <v>3693</v>
      </c>
      <c r="D18" s="99">
        <f t="shared" si="0"/>
        <v>1.0414551607445</v>
      </c>
      <c r="E18" s="98"/>
    </row>
    <row r="19" ht="21" customHeight="1" spans="1:5">
      <c r="A19" s="100" t="s">
        <v>23</v>
      </c>
      <c r="B19" s="302">
        <v>5780</v>
      </c>
      <c r="C19" s="98">
        <v>5124</v>
      </c>
      <c r="D19" s="99">
        <f t="shared" si="0"/>
        <v>0.886505190311419</v>
      </c>
      <c r="E19" s="98"/>
    </row>
    <row r="20" ht="21" customHeight="1" spans="1:5">
      <c r="A20" s="100" t="s">
        <v>24</v>
      </c>
      <c r="B20" s="302">
        <v>203</v>
      </c>
      <c r="C20" s="98">
        <v>194</v>
      </c>
      <c r="D20" s="99">
        <f t="shared" si="0"/>
        <v>0.955665024630542</v>
      </c>
      <c r="E20" s="98"/>
    </row>
    <row r="21" s="79" customFormat="1" ht="21" customHeight="1" spans="1:5">
      <c r="A21" s="102" t="s">
        <v>25</v>
      </c>
      <c r="B21" s="104">
        <f>B22+B25+B26+B27+B28+B29</f>
        <v>24305</v>
      </c>
      <c r="C21" s="104">
        <f>C22+C25+C26+C27+C28+C29</f>
        <v>34646</v>
      </c>
      <c r="D21" s="89">
        <f t="shared" si="0"/>
        <v>1.42546801069739</v>
      </c>
      <c r="E21" s="88"/>
    </row>
    <row r="22" ht="21" customHeight="1" spans="1:5">
      <c r="A22" s="100" t="s">
        <v>26</v>
      </c>
      <c r="B22" s="303">
        <f>B23+B24</f>
        <v>5380</v>
      </c>
      <c r="C22" s="303">
        <f>C23+C24</f>
        <v>5344</v>
      </c>
      <c r="D22" s="99">
        <f t="shared" si="0"/>
        <v>0.993308550185874</v>
      </c>
      <c r="E22" s="98"/>
    </row>
    <row r="23" ht="21" customHeight="1" spans="1:5">
      <c r="A23" s="100" t="s">
        <v>27</v>
      </c>
      <c r="B23" s="303">
        <v>2260</v>
      </c>
      <c r="C23" s="303">
        <v>2643</v>
      </c>
      <c r="D23" s="99">
        <f t="shared" ref="D23:D31" si="1">C23/B23</f>
        <v>1.16946902654867</v>
      </c>
      <c r="E23" s="98"/>
    </row>
    <row r="24" ht="21" customHeight="1" spans="1:5">
      <c r="A24" s="100" t="s">
        <v>28</v>
      </c>
      <c r="B24" s="303">
        <v>3120</v>
      </c>
      <c r="C24" s="303">
        <v>2701</v>
      </c>
      <c r="D24" s="99">
        <f t="shared" si="1"/>
        <v>0.865705128205128</v>
      </c>
      <c r="E24" s="98"/>
    </row>
    <row r="25" ht="21" customHeight="1" spans="1:5">
      <c r="A25" s="100" t="s">
        <v>29</v>
      </c>
      <c r="B25" s="303">
        <v>3479</v>
      </c>
      <c r="C25" s="303">
        <v>3913</v>
      </c>
      <c r="D25" s="99">
        <f t="shared" si="1"/>
        <v>1.12474849094567</v>
      </c>
      <c r="E25" s="98"/>
    </row>
    <row r="26" ht="21" customHeight="1" spans="1:5">
      <c r="A26" s="100" t="s">
        <v>30</v>
      </c>
      <c r="B26" s="303">
        <v>4150</v>
      </c>
      <c r="C26" s="303">
        <v>5918</v>
      </c>
      <c r="D26" s="99">
        <f t="shared" si="1"/>
        <v>1.42602409638554</v>
      </c>
      <c r="E26" s="98"/>
    </row>
    <row r="27" ht="30" customHeight="1" spans="1:5">
      <c r="A27" s="100" t="s">
        <v>31</v>
      </c>
      <c r="B27" s="303">
        <v>8876</v>
      </c>
      <c r="C27" s="303">
        <v>13007</v>
      </c>
      <c r="D27" s="99">
        <f t="shared" si="1"/>
        <v>1.46541234790446</v>
      </c>
      <c r="E27" s="98"/>
    </row>
    <row r="28" ht="21" customHeight="1" spans="1:5">
      <c r="A28" s="100" t="s">
        <v>32</v>
      </c>
      <c r="B28" s="303">
        <v>195</v>
      </c>
      <c r="C28" s="303">
        <v>167</v>
      </c>
      <c r="D28" s="99">
        <f t="shared" si="1"/>
        <v>0.856410256410256</v>
      </c>
      <c r="E28" s="98"/>
    </row>
    <row r="29" ht="21" customHeight="1" spans="1:5">
      <c r="A29" s="100" t="s">
        <v>33</v>
      </c>
      <c r="B29" s="303">
        <v>2225</v>
      </c>
      <c r="C29" s="303">
        <v>6297</v>
      </c>
      <c r="D29" s="99">
        <f t="shared" si="1"/>
        <v>2.83011235955056</v>
      </c>
      <c r="E29" s="98"/>
    </row>
    <row r="30" ht="21" customHeight="1" spans="1:5">
      <c r="A30" s="107" t="s">
        <v>34</v>
      </c>
      <c r="B30" s="104">
        <v>14560</v>
      </c>
      <c r="C30" s="104">
        <v>12011</v>
      </c>
      <c r="D30" s="89">
        <f t="shared" si="1"/>
        <v>0.824931318681319</v>
      </c>
      <c r="E30" s="88"/>
    </row>
    <row r="31" ht="21" customHeight="1" spans="1:5">
      <c r="A31" s="107" t="s">
        <v>35</v>
      </c>
      <c r="B31" s="104">
        <v>52570</v>
      </c>
      <c r="C31" s="104">
        <v>45026</v>
      </c>
      <c r="D31" s="89">
        <f t="shared" si="1"/>
        <v>0.856496100437512</v>
      </c>
      <c r="E31" s="88"/>
    </row>
    <row r="32" ht="21" customHeight="1" spans="1:5">
      <c r="A32" s="304" t="s">
        <v>36</v>
      </c>
      <c r="B32" s="305">
        <f>B7/B6</f>
        <v>0.789930855661193</v>
      </c>
      <c r="C32" s="306">
        <f>C7/C6</f>
        <v>0.703388524562094</v>
      </c>
      <c r="D32" s="89"/>
      <c r="E32" s="90"/>
    </row>
    <row r="33" customHeight="1" spans="2:2">
      <c r="B33" s="307"/>
    </row>
  </sheetData>
  <mergeCells count="1">
    <mergeCell ref="A2:E2"/>
  </mergeCells>
  <printOptions horizontalCentered="1"/>
  <pageMargins left="0.747916666666667" right="0.747916666666667" top="0.786805555555556" bottom="0.786805555555556" header="0.511805555555556" footer="0.511805555555556"/>
  <pageSetup paperSize="9" orientation="portrait" horizontalDpi="6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view="pageBreakPreview" zoomScaleNormal="100" workbookViewId="0">
      <selection activeCell="I6" sqref="I6"/>
    </sheetView>
  </sheetViews>
  <sheetFormatPr defaultColWidth="8" defaultRowHeight="25.15" customHeight="1" outlineLevelCol="4"/>
  <cols>
    <col min="1" max="1" width="30.75" style="11" customWidth="1"/>
    <col min="2" max="2" width="14.375" style="4" customWidth="1"/>
    <col min="3" max="5" width="25.125" style="4" customWidth="1"/>
    <col min="6" max="16384" width="8" style="1"/>
  </cols>
  <sheetData>
    <row r="1" customHeight="1" spans="1:5">
      <c r="A1" s="3" t="s">
        <v>1518</v>
      </c>
    </row>
    <row r="2" customHeight="1" spans="1:5">
      <c r="A2" s="5" t="s">
        <v>1519</v>
      </c>
      <c r="B2" s="12"/>
      <c r="C2" s="12"/>
      <c r="D2" s="12"/>
      <c r="E2" s="13"/>
    </row>
    <row r="3" customHeight="1" spans="1:5">
      <c r="A3" s="14"/>
      <c r="B3" s="15"/>
      <c r="C3" s="15"/>
      <c r="D3" s="15"/>
      <c r="E3" s="16" t="s">
        <v>3</v>
      </c>
    </row>
    <row r="4" ht="39" customHeight="1" spans="1:5">
      <c r="A4" s="17" t="s">
        <v>1520</v>
      </c>
      <c r="B4" s="18" t="s">
        <v>1521</v>
      </c>
      <c r="C4" s="19" t="s">
        <v>1522</v>
      </c>
      <c r="D4" s="19" t="s">
        <v>1523</v>
      </c>
      <c r="E4" s="20" t="s">
        <v>1524</v>
      </c>
    </row>
    <row r="5" ht="28" customHeight="1" spans="1:5">
      <c r="A5" s="21" t="s">
        <v>1525</v>
      </c>
      <c r="B5" s="19">
        <v>145835</v>
      </c>
      <c r="C5" s="19"/>
      <c r="D5" s="19"/>
      <c r="E5" s="19"/>
    </row>
    <row r="6" ht="28" customHeight="1" spans="1:5">
      <c r="A6" s="21" t="s">
        <v>1526</v>
      </c>
      <c r="B6" s="22">
        <f>B7+B8+B9+B10+B11</f>
        <v>136156.214538</v>
      </c>
      <c r="C6" s="22">
        <f>C7+C8+C9+C10+C11</f>
        <v>41706.2</v>
      </c>
      <c r="D6" s="22">
        <f>D7+D8+D9+D10+D11</f>
        <v>23672.2</v>
      </c>
      <c r="E6" s="22">
        <f>E7+E8+E9+E10+E11</f>
        <v>18034</v>
      </c>
    </row>
    <row r="7" ht="28" customHeight="1" spans="1:5">
      <c r="A7" s="23" t="s">
        <v>1527</v>
      </c>
      <c r="B7" s="24">
        <v>70639.501306</v>
      </c>
      <c r="C7" s="24">
        <f>D7+E7</f>
        <v>31739</v>
      </c>
      <c r="D7" s="24">
        <v>21100</v>
      </c>
      <c r="E7" s="24">
        <v>10639</v>
      </c>
    </row>
    <row r="8" ht="28" customHeight="1" spans="1:5">
      <c r="A8" s="25" t="s">
        <v>1528</v>
      </c>
      <c r="B8" s="24">
        <v>64843.87988</v>
      </c>
      <c r="C8" s="24">
        <f>D8+E8</f>
        <v>9494</v>
      </c>
      <c r="D8" s="24">
        <v>2494</v>
      </c>
      <c r="E8" s="24">
        <v>7000</v>
      </c>
    </row>
    <row r="9" ht="28" customHeight="1" spans="1:5">
      <c r="A9" s="26" t="s">
        <v>1529</v>
      </c>
      <c r="B9" s="24">
        <v>190.1589</v>
      </c>
      <c r="C9" s="24">
        <f>D9+E9</f>
        <v>102</v>
      </c>
      <c r="D9" s="24">
        <v>74</v>
      </c>
      <c r="E9" s="24">
        <v>28</v>
      </c>
    </row>
    <row r="10" ht="28" customHeight="1" spans="1:5">
      <c r="A10" s="26" t="s">
        <v>1530</v>
      </c>
      <c r="B10" s="24">
        <v>451.3347</v>
      </c>
      <c r="C10" s="24">
        <f>D10+E10</f>
        <v>319.2</v>
      </c>
      <c r="D10" s="24">
        <v>0.2</v>
      </c>
      <c r="E10" s="24">
        <v>319</v>
      </c>
    </row>
    <row r="11" ht="28" customHeight="1" spans="1:5">
      <c r="A11" s="26" t="s">
        <v>1531</v>
      </c>
      <c r="B11" s="24">
        <v>31.339752</v>
      </c>
      <c r="C11" s="24">
        <f>D11+E11</f>
        <v>52</v>
      </c>
      <c r="D11" s="24">
        <v>4</v>
      </c>
      <c r="E11" s="24">
        <v>48</v>
      </c>
    </row>
    <row r="12" ht="28" customHeight="1" spans="1:5">
      <c r="A12" s="27" t="s">
        <v>1532</v>
      </c>
      <c r="B12" s="22">
        <f>B13+B14+B15</f>
        <v>83130.357292</v>
      </c>
      <c r="C12" s="22">
        <f>C13+C14+C15</f>
        <v>43970</v>
      </c>
      <c r="D12" s="22">
        <f>D13+D14+D15</f>
        <v>17321</v>
      </c>
      <c r="E12" s="22">
        <f>E13+E14+E15</f>
        <v>26649</v>
      </c>
    </row>
    <row r="13" ht="28" customHeight="1" spans="1:5">
      <c r="A13" s="28" t="s">
        <v>1533</v>
      </c>
      <c r="B13" s="24">
        <v>82379.698992</v>
      </c>
      <c r="C13" s="24">
        <f>D13+E13</f>
        <v>43455</v>
      </c>
      <c r="D13" s="24">
        <v>17300</v>
      </c>
      <c r="E13" s="24">
        <v>26155</v>
      </c>
    </row>
    <row r="14" ht="28" customHeight="1" spans="1:5">
      <c r="A14" s="25" t="s">
        <v>1534</v>
      </c>
      <c r="B14" s="24">
        <v>115.8254</v>
      </c>
      <c r="C14" s="24">
        <f>D14+E14</f>
        <v>15</v>
      </c>
      <c r="D14" s="24">
        <v>13</v>
      </c>
      <c r="E14" s="24">
        <v>2</v>
      </c>
    </row>
    <row r="15" ht="28" customHeight="1" spans="1:5">
      <c r="A15" s="26" t="s">
        <v>1535</v>
      </c>
      <c r="B15" s="24">
        <v>634.8329</v>
      </c>
      <c r="C15" s="24">
        <f>D15+E15</f>
        <v>500</v>
      </c>
      <c r="D15" s="24">
        <v>8</v>
      </c>
      <c r="E15" s="24">
        <v>492</v>
      </c>
    </row>
    <row r="16" ht="28" customHeight="1" spans="1:5">
      <c r="A16" s="21" t="s">
        <v>1536</v>
      </c>
      <c r="B16" s="22">
        <f>B6-B12</f>
        <v>53025.857246</v>
      </c>
      <c r="C16" s="24">
        <f>D16+E16</f>
        <v>-2263.8</v>
      </c>
      <c r="D16" s="22">
        <f>D6-D12</f>
        <v>6351.2</v>
      </c>
      <c r="E16" s="22">
        <f>E6-E12</f>
        <v>-8615</v>
      </c>
    </row>
    <row r="17" ht="28" customHeight="1" spans="1:5">
      <c r="A17" s="29" t="s">
        <v>1537</v>
      </c>
      <c r="B17" s="22">
        <f>B5+B16</f>
        <v>198860.857246</v>
      </c>
      <c r="C17" s="22">
        <f>B5+C16</f>
        <v>143571.2</v>
      </c>
      <c r="D17" s="22">
        <f>D5+D16</f>
        <v>6351.2</v>
      </c>
      <c r="E17" s="22">
        <f>E5+E16</f>
        <v>-8615</v>
      </c>
    </row>
  </sheetData>
  <mergeCells count="1">
    <mergeCell ref="A2:E2"/>
  </mergeCells>
  <printOptions horizontalCentered="1"/>
  <pageMargins left="0.751388888888889" right="0.751388888888889" top="1" bottom="0.802777777777778" header="0.5" footer="0.5"/>
  <pageSetup paperSize="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view="pageBreakPreview" zoomScaleNormal="100" workbookViewId="0">
      <selection activeCell="K10" sqref="K10"/>
    </sheetView>
  </sheetViews>
  <sheetFormatPr defaultColWidth="9" defaultRowHeight="15.6" outlineLevelRow="5"/>
  <cols>
    <col min="1" max="11" width="11.375" style="2" customWidth="1"/>
    <col min="12" max="16384" width="9" style="2"/>
  </cols>
  <sheetData>
    <row r="1" s="1" customFormat="1" ht="25.15" customHeight="1" spans="1:11">
      <c r="A1" s="3" t="s">
        <v>1538</v>
      </c>
      <c r="B1" s="4"/>
      <c r="C1" s="4"/>
      <c r="D1" s="4"/>
      <c r="E1" s="4"/>
    </row>
    <row r="2" ht="51" customHeight="1" spans="1:11">
      <c r="A2" s="5" t="s">
        <v>1539</v>
      </c>
      <c r="B2" s="5"/>
      <c r="C2" s="5"/>
      <c r="D2" s="5"/>
      <c r="E2" s="5"/>
      <c r="F2" s="5"/>
      <c r="G2" s="5"/>
      <c r="H2" s="5"/>
      <c r="I2" s="5"/>
      <c r="J2" s="5"/>
      <c r="K2" s="5"/>
    </row>
    <row r="3" ht="33" customHeight="1" spans="1:11">
      <c r="A3" s="6"/>
      <c r="B3" s="6"/>
      <c r="C3" s="6"/>
      <c r="D3" s="6"/>
      <c r="E3" s="6"/>
      <c r="F3" s="6"/>
      <c r="G3" s="6"/>
      <c r="H3" s="6"/>
      <c r="I3" s="6"/>
      <c r="J3" s="7" t="s">
        <v>3</v>
      </c>
      <c r="K3" s="7"/>
    </row>
    <row r="4" ht="45" customHeight="1" spans="1:11">
      <c r="A4" s="8" t="s">
        <v>1540</v>
      </c>
      <c r="B4" s="8"/>
      <c r="C4" s="8"/>
      <c r="D4" s="8" t="s">
        <v>1541</v>
      </c>
      <c r="E4" s="8"/>
      <c r="F4" s="8"/>
      <c r="G4" s="8"/>
      <c r="H4" s="8"/>
      <c r="I4" s="8"/>
      <c r="J4" s="8"/>
      <c r="K4" s="8"/>
    </row>
    <row r="5" ht="48" customHeight="1" spans="1:11">
      <c r="A5" s="9" t="s">
        <v>1542</v>
      </c>
      <c r="B5" s="9" t="s">
        <v>1543</v>
      </c>
      <c r="C5" s="9" t="s">
        <v>1544</v>
      </c>
      <c r="D5" s="9" t="s">
        <v>1542</v>
      </c>
      <c r="E5" s="9" t="s">
        <v>1545</v>
      </c>
      <c r="F5" s="9" t="s">
        <v>1546</v>
      </c>
      <c r="G5" s="9" t="s">
        <v>1547</v>
      </c>
      <c r="H5" s="9" t="s">
        <v>1548</v>
      </c>
      <c r="I5" s="9" t="s">
        <v>1549</v>
      </c>
      <c r="J5" s="9" t="s">
        <v>1550</v>
      </c>
      <c r="K5" s="9" t="s">
        <v>1551</v>
      </c>
    </row>
    <row r="6" ht="50.1" customHeight="1" spans="1:11">
      <c r="A6" s="10">
        <f>B6+C6</f>
        <v>961729</v>
      </c>
      <c r="B6" s="10">
        <v>376515</v>
      </c>
      <c r="C6" s="10">
        <v>585214</v>
      </c>
      <c r="D6" s="10">
        <f>E6+G6</f>
        <v>63500</v>
      </c>
      <c r="E6" s="10">
        <v>6700</v>
      </c>
      <c r="F6" s="10">
        <v>1950</v>
      </c>
      <c r="G6" s="10">
        <v>56800</v>
      </c>
      <c r="H6" s="10"/>
      <c r="I6" s="10"/>
      <c r="J6" s="10"/>
      <c r="K6" s="10"/>
    </row>
  </sheetData>
  <mergeCells count="4">
    <mergeCell ref="A2:K2"/>
    <mergeCell ref="J3:K3"/>
    <mergeCell ref="A4:C4"/>
    <mergeCell ref="D4:K4"/>
  </mergeCells>
  <printOptions horizontalCentered="1"/>
  <pageMargins left="0.751388888888889" right="0.751388888888889" top="1" bottom="1" header="0.5" footer="0.5"/>
  <pageSetup paperSize="9" scale="9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view="pageBreakPreview" zoomScaleNormal="100" showWhiteSpace="0" workbookViewId="0">
      <selection activeCell="A30" sqref="A30"/>
    </sheetView>
  </sheetViews>
  <sheetFormatPr defaultColWidth="9" defaultRowHeight="13.2" outlineLevelCol="4"/>
  <cols>
    <col min="1" max="1" width="42.625" style="284" customWidth="1"/>
    <col min="2" max="2" width="15.5" style="284" customWidth="1"/>
    <col min="3" max="3" width="42.625" style="284" customWidth="1"/>
    <col min="4" max="4" width="15.25" style="284" customWidth="1"/>
    <col min="5" max="5" width="11.25" style="284" customWidth="1"/>
    <col min="6" max="6" width="11.875" style="284" customWidth="1"/>
    <col min="7" max="16384" width="9" style="284"/>
  </cols>
  <sheetData>
    <row r="1" ht="16.5" customHeight="1" spans="1:4">
      <c r="A1" s="285" t="s">
        <v>37</v>
      </c>
    </row>
    <row r="2" ht="29.25" customHeight="1" spans="1:4">
      <c r="A2" s="286" t="s">
        <v>38</v>
      </c>
      <c r="B2" s="286"/>
      <c r="C2" s="286"/>
      <c r="D2" s="286"/>
    </row>
    <row r="3" ht="18.95" customHeight="1" spans="1:4">
      <c r="A3" s="287"/>
      <c r="B3" s="287"/>
      <c r="D3" s="288" t="s">
        <v>39</v>
      </c>
    </row>
    <row r="4" s="283" customFormat="1" ht="28.7" customHeight="1" spans="1:4">
      <c r="A4" s="210" t="s">
        <v>40</v>
      </c>
      <c r="B4" s="211" t="s">
        <v>41</v>
      </c>
      <c r="C4" s="212" t="s">
        <v>42</v>
      </c>
      <c r="D4" s="211" t="s">
        <v>41</v>
      </c>
    </row>
    <row r="5" ht="28.7" customHeight="1" spans="1:4">
      <c r="A5" s="213" t="s">
        <v>43</v>
      </c>
      <c r="B5" s="289">
        <v>116806</v>
      </c>
      <c r="C5" s="214" t="s">
        <v>44</v>
      </c>
      <c r="D5" s="215">
        <f>SUM(D6:D28)</f>
        <v>518862</v>
      </c>
    </row>
    <row r="6" ht="28.7" customHeight="1" spans="1:4">
      <c r="A6" s="216" t="s">
        <v>45</v>
      </c>
      <c r="B6" s="290">
        <f>B7+B13+B43</f>
        <v>381051</v>
      </c>
      <c r="C6" s="218" t="s">
        <v>46</v>
      </c>
      <c r="D6" s="122">
        <v>51361</v>
      </c>
    </row>
    <row r="7" ht="28.7" customHeight="1" spans="1:4">
      <c r="A7" s="216" t="s">
        <v>47</v>
      </c>
      <c r="B7" s="290">
        <v>5824</v>
      </c>
      <c r="C7" s="218" t="s">
        <v>48</v>
      </c>
      <c r="D7" s="122"/>
    </row>
    <row r="8" ht="28.7" customHeight="1" spans="1:4">
      <c r="A8" s="220" t="s">
        <v>49</v>
      </c>
      <c r="B8" s="291">
        <v>1392</v>
      </c>
      <c r="C8" s="218" t="s">
        <v>50</v>
      </c>
      <c r="D8" s="122">
        <v>211</v>
      </c>
    </row>
    <row r="9" ht="28.7" customHeight="1" spans="1:4">
      <c r="A9" s="220" t="s">
        <v>51</v>
      </c>
      <c r="B9" s="291">
        <v>4</v>
      </c>
      <c r="C9" s="218" t="s">
        <v>52</v>
      </c>
      <c r="D9" s="122">
        <v>12126</v>
      </c>
    </row>
    <row r="10" ht="28.7" customHeight="1" spans="1:4">
      <c r="A10" s="220" t="s">
        <v>53</v>
      </c>
      <c r="B10" s="291">
        <v>792</v>
      </c>
      <c r="C10" s="218" t="s">
        <v>54</v>
      </c>
      <c r="D10" s="122">
        <v>93784</v>
      </c>
    </row>
    <row r="11" ht="28.7" customHeight="1" spans="1:4">
      <c r="A11" s="220" t="s">
        <v>55</v>
      </c>
      <c r="B11" s="291">
        <v>1179</v>
      </c>
      <c r="C11" s="218" t="s">
        <v>56</v>
      </c>
      <c r="D11" s="122">
        <v>25028</v>
      </c>
    </row>
    <row r="12" ht="28.7" customHeight="1" spans="1:4">
      <c r="A12" s="224" t="s">
        <v>57</v>
      </c>
      <c r="B12" s="291">
        <v>2457</v>
      </c>
      <c r="C12" s="218" t="s">
        <v>58</v>
      </c>
      <c r="D12" s="122">
        <v>4900</v>
      </c>
    </row>
    <row r="13" ht="28.7" customHeight="1" spans="1:4">
      <c r="A13" s="216" t="s">
        <v>59</v>
      </c>
      <c r="B13" s="290">
        <f>SUM(B14:B42)</f>
        <v>323857</v>
      </c>
      <c r="C13" s="218" t="s">
        <v>60</v>
      </c>
      <c r="D13" s="122">
        <v>97549</v>
      </c>
    </row>
    <row r="14" ht="28.7" customHeight="1" spans="1:4">
      <c r="A14" s="220" t="s">
        <v>61</v>
      </c>
      <c r="B14" s="291">
        <v>2648</v>
      </c>
      <c r="C14" s="218" t="s">
        <v>62</v>
      </c>
      <c r="D14" s="122">
        <v>45002</v>
      </c>
    </row>
    <row r="15" ht="28.7" customHeight="1" spans="1:4">
      <c r="A15" s="220" t="s">
        <v>63</v>
      </c>
      <c r="B15" s="291">
        <v>90753</v>
      </c>
      <c r="C15" s="218" t="s">
        <v>64</v>
      </c>
      <c r="D15" s="122">
        <v>20706</v>
      </c>
    </row>
    <row r="16" ht="28.7" customHeight="1" spans="1:4">
      <c r="A16" s="220" t="s">
        <v>65</v>
      </c>
      <c r="B16" s="291">
        <v>32215</v>
      </c>
      <c r="C16" s="218" t="s">
        <v>66</v>
      </c>
      <c r="D16" s="122">
        <v>12490</v>
      </c>
    </row>
    <row r="17" ht="28.7" customHeight="1" spans="1:4">
      <c r="A17" s="220" t="s">
        <v>67</v>
      </c>
      <c r="B17" s="291">
        <v>5071</v>
      </c>
      <c r="C17" s="218" t="s">
        <v>68</v>
      </c>
      <c r="D17" s="122">
        <v>91807</v>
      </c>
    </row>
    <row r="18" ht="28.7" customHeight="1" spans="1:4">
      <c r="A18" s="220" t="s">
        <v>69</v>
      </c>
      <c r="B18" s="292"/>
      <c r="C18" s="218" t="s">
        <v>70</v>
      </c>
      <c r="D18" s="122">
        <v>14270</v>
      </c>
    </row>
    <row r="19" ht="28.7" customHeight="1" spans="1:4">
      <c r="A19" s="220" t="s">
        <v>71</v>
      </c>
      <c r="B19" s="291">
        <v>235</v>
      </c>
      <c r="C19" s="218" t="s">
        <v>72</v>
      </c>
      <c r="D19" s="122">
        <v>3463</v>
      </c>
    </row>
    <row r="20" ht="28.7" customHeight="1" spans="1:4">
      <c r="A20" s="293" t="s">
        <v>73</v>
      </c>
      <c r="B20" s="291">
        <v>8600</v>
      </c>
      <c r="C20" s="218" t="s">
        <v>74</v>
      </c>
      <c r="D20" s="122">
        <v>2318</v>
      </c>
    </row>
    <row r="21" ht="28.7" customHeight="1" spans="1:4">
      <c r="A21" s="293" t="s">
        <v>75</v>
      </c>
      <c r="B21" s="291">
        <v>9470</v>
      </c>
      <c r="C21" s="218" t="s">
        <v>76</v>
      </c>
      <c r="D21" s="122">
        <v>375</v>
      </c>
    </row>
    <row r="22" ht="28.7" customHeight="1" spans="1:4">
      <c r="A22" s="294" t="s">
        <v>77</v>
      </c>
      <c r="B22" s="291">
        <v>17583</v>
      </c>
      <c r="C22" s="218" t="s">
        <v>78</v>
      </c>
      <c r="D22" s="122"/>
    </row>
    <row r="23" ht="28.7" customHeight="1" spans="1:4">
      <c r="A23" s="294" t="s">
        <v>79</v>
      </c>
      <c r="B23" s="291">
        <v>2890</v>
      </c>
      <c r="C23" s="218" t="s">
        <v>80</v>
      </c>
      <c r="D23" s="122">
        <v>5980</v>
      </c>
    </row>
    <row r="24" ht="28.7" customHeight="1" spans="1:4">
      <c r="A24" s="294" t="s">
        <v>81</v>
      </c>
      <c r="B24" s="291">
        <v>0</v>
      </c>
      <c r="C24" s="218" t="s">
        <v>82</v>
      </c>
      <c r="D24" s="122">
        <v>18189</v>
      </c>
    </row>
    <row r="25" ht="28.7" customHeight="1" spans="1:4">
      <c r="A25" s="294" t="s">
        <v>83</v>
      </c>
      <c r="B25" s="291">
        <v>12245</v>
      </c>
      <c r="C25" s="218" t="s">
        <v>84</v>
      </c>
      <c r="D25" s="122">
        <v>5488</v>
      </c>
    </row>
    <row r="26" ht="28.7" customHeight="1" spans="1:4">
      <c r="A26" s="294" t="s">
        <v>85</v>
      </c>
      <c r="B26" s="291"/>
      <c r="C26" s="218" t="s">
        <v>86</v>
      </c>
      <c r="D26" s="122">
        <v>4403</v>
      </c>
    </row>
    <row r="27" ht="28.7" customHeight="1" spans="1:4">
      <c r="A27" s="220" t="s">
        <v>87</v>
      </c>
      <c r="B27" s="291">
        <v>1229</v>
      </c>
      <c r="C27" s="233" t="s">
        <v>88</v>
      </c>
      <c r="D27" s="122">
        <v>102</v>
      </c>
    </row>
    <row r="28" ht="28.7" customHeight="1" spans="1:4">
      <c r="A28" s="295" t="s">
        <v>89</v>
      </c>
      <c r="B28" s="291">
        <v>18129</v>
      </c>
      <c r="C28" s="296" t="s">
        <v>90</v>
      </c>
      <c r="D28" s="122">
        <v>9310</v>
      </c>
    </row>
    <row r="29" ht="28.7" customHeight="1" spans="1:4">
      <c r="A29" s="295" t="s">
        <v>91</v>
      </c>
      <c r="B29" s="291">
        <v>70</v>
      </c>
      <c r="C29" s="185" t="s">
        <v>92</v>
      </c>
      <c r="D29" s="186">
        <f>SUM(D30:D31)</f>
        <v>6313</v>
      </c>
    </row>
    <row r="30" ht="28.7" customHeight="1" spans="1:4">
      <c r="A30" s="295" t="s">
        <v>93</v>
      </c>
      <c r="B30" s="291">
        <v>1423</v>
      </c>
      <c r="C30" s="64" t="s">
        <v>94</v>
      </c>
      <c r="D30" s="46"/>
    </row>
    <row r="31" ht="28.7" customHeight="1" spans="1:4">
      <c r="A31" s="295" t="s">
        <v>95</v>
      </c>
      <c r="B31" s="291">
        <v>42687</v>
      </c>
      <c r="C31" s="64" t="s">
        <v>96</v>
      </c>
      <c r="D31" s="46">
        <v>6313</v>
      </c>
    </row>
    <row r="32" ht="28.7" customHeight="1" spans="1:4">
      <c r="A32" s="295" t="s">
        <v>97</v>
      </c>
      <c r="B32" s="291">
        <v>14567</v>
      </c>
      <c r="C32" s="223" t="s">
        <v>98</v>
      </c>
      <c r="D32" s="70"/>
    </row>
    <row r="33" ht="28.7" customHeight="1" spans="1:4">
      <c r="A33" s="295" t="s">
        <v>99</v>
      </c>
      <c r="B33" s="291">
        <v>1906</v>
      </c>
      <c r="C33" s="223" t="s">
        <v>100</v>
      </c>
      <c r="D33" s="70">
        <f>SUM(D34:D37)</f>
        <v>41827</v>
      </c>
    </row>
    <row r="34" ht="28.7" customHeight="1" spans="1:4">
      <c r="A34" s="295" t="s">
        <v>101</v>
      </c>
      <c r="B34" s="291">
        <v>54562</v>
      </c>
      <c r="C34" s="297" t="s">
        <v>102</v>
      </c>
      <c r="D34" s="291">
        <v>25518</v>
      </c>
    </row>
    <row r="35" ht="28.7" customHeight="1" spans="1:4">
      <c r="A35" s="295" t="s">
        <v>103</v>
      </c>
      <c r="B35" s="291">
        <v>1316</v>
      </c>
      <c r="C35" s="297" t="s">
        <v>104</v>
      </c>
      <c r="D35" s="291">
        <v>0</v>
      </c>
    </row>
    <row r="36" ht="28.7" customHeight="1" spans="1:4">
      <c r="A36" s="295" t="s">
        <v>105</v>
      </c>
      <c r="B36" s="291">
        <v>3132</v>
      </c>
      <c r="C36" s="297" t="s">
        <v>106</v>
      </c>
      <c r="D36" s="291">
        <v>709</v>
      </c>
    </row>
    <row r="37" ht="28.7" customHeight="1" spans="1:4">
      <c r="A37" s="295" t="s">
        <v>107</v>
      </c>
      <c r="B37" s="291">
        <v>403</v>
      </c>
      <c r="C37" s="297" t="s">
        <v>108</v>
      </c>
      <c r="D37" s="291">
        <v>15600</v>
      </c>
    </row>
    <row r="38" ht="28.7" customHeight="1" spans="1:4">
      <c r="A38" s="295" t="s">
        <v>109</v>
      </c>
      <c r="B38" s="291">
        <v>206</v>
      </c>
      <c r="C38" s="223" t="s">
        <v>110</v>
      </c>
      <c r="D38" s="234"/>
    </row>
    <row r="39" ht="28.7" customHeight="1" spans="1:4">
      <c r="A39" s="295" t="s">
        <v>111</v>
      </c>
      <c r="B39" s="291"/>
      <c r="C39" s="223"/>
      <c r="D39" s="234"/>
    </row>
    <row r="40" ht="28.7" customHeight="1" spans="1:4">
      <c r="A40" s="295" t="s">
        <v>112</v>
      </c>
      <c r="B40" s="291"/>
      <c r="C40" s="234"/>
      <c r="D40" s="234"/>
    </row>
    <row r="41" ht="28.7" customHeight="1" spans="1:4">
      <c r="A41" s="295" t="s">
        <v>113</v>
      </c>
      <c r="B41" s="292"/>
      <c r="C41" s="234"/>
      <c r="D41" s="234"/>
    </row>
    <row r="42" ht="28.7" customHeight="1" spans="1:4">
      <c r="A42" s="295" t="s">
        <v>114</v>
      </c>
      <c r="B42" s="291">
        <v>2517</v>
      </c>
      <c r="C42" s="234"/>
      <c r="D42" s="234"/>
    </row>
    <row r="43" ht="28.7" customHeight="1" spans="1:4">
      <c r="A43" s="223" t="s">
        <v>115</v>
      </c>
      <c r="B43" s="290">
        <v>51370</v>
      </c>
      <c r="C43" s="234"/>
      <c r="D43" s="234"/>
    </row>
    <row r="44" ht="28.7" customHeight="1" spans="1:4">
      <c r="A44" s="223" t="s">
        <v>116</v>
      </c>
      <c r="B44" s="290">
        <f>B45+B46+B47</f>
        <v>60966</v>
      </c>
      <c r="C44" s="234"/>
      <c r="D44" s="234"/>
    </row>
    <row r="45" ht="28.7" customHeight="1" spans="1:4">
      <c r="A45" s="64" t="s">
        <v>117</v>
      </c>
      <c r="B45" s="291">
        <v>38566</v>
      </c>
      <c r="C45" s="234"/>
      <c r="D45" s="234"/>
    </row>
    <row r="46" ht="28.7" customHeight="1" spans="1:4">
      <c r="A46" s="64" t="s">
        <v>118</v>
      </c>
      <c r="B46" s="183">
        <v>22400</v>
      </c>
      <c r="C46" s="234"/>
      <c r="D46" s="234"/>
    </row>
    <row r="47" ht="28.7" customHeight="1" spans="1:4">
      <c r="A47" s="64" t="s">
        <v>119</v>
      </c>
      <c r="B47" s="183"/>
      <c r="C47" s="238"/>
      <c r="D47" s="180"/>
    </row>
    <row r="48" ht="28.7" customHeight="1" spans="1:4">
      <c r="A48" s="223" t="s">
        <v>120</v>
      </c>
      <c r="B48" s="180">
        <v>28706</v>
      </c>
      <c r="C48" s="238"/>
      <c r="D48" s="180"/>
    </row>
    <row r="49" ht="28.7" customHeight="1" spans="1:5">
      <c r="A49" s="223" t="s">
        <v>121</v>
      </c>
      <c r="B49" s="180"/>
      <c r="C49" s="70"/>
      <c r="D49" s="215"/>
    </row>
    <row r="50" ht="28.7" customHeight="1" spans="1:5">
      <c r="A50" s="223" t="s">
        <v>122</v>
      </c>
      <c r="B50" s="180">
        <f>B51</f>
        <v>10000</v>
      </c>
      <c r="C50" s="238" t="s">
        <v>123</v>
      </c>
      <c r="D50" s="180">
        <f>D5+D29+D32+D33</f>
        <v>567002</v>
      </c>
    </row>
    <row r="51" ht="28.7" customHeight="1" spans="1:5">
      <c r="A51" s="64" t="s">
        <v>124</v>
      </c>
      <c r="B51" s="183">
        <v>10000</v>
      </c>
      <c r="C51" s="238"/>
      <c r="D51" s="180"/>
    </row>
    <row r="52" ht="28.7" customHeight="1" spans="1:5">
      <c r="A52" s="70" t="s">
        <v>125</v>
      </c>
      <c r="B52" s="180">
        <f>B50+B49+B48+B44+B6+B5</f>
        <v>597529</v>
      </c>
      <c r="C52" s="70" t="s">
        <v>126</v>
      </c>
      <c r="D52" s="215">
        <f>B52-D50</f>
        <v>30527</v>
      </c>
      <c r="E52" s="298"/>
    </row>
    <row r="53" ht="28.35" customHeight="1"/>
    <row r="54" ht="28.35" customHeight="1"/>
    <row r="55" ht="13.8" spans="1:5">
      <c r="A55" s="299"/>
      <c r="B55" s="299"/>
    </row>
    <row r="56" ht="13.8" spans="1:5">
      <c r="A56" s="299"/>
      <c r="B56" s="300"/>
    </row>
  </sheetData>
  <mergeCells count="1">
    <mergeCell ref="A2:D2"/>
  </mergeCells>
  <conditionalFormatting sqref="B42">
    <cfRule type="cellIs" dxfId="0" priority="4" stopIfTrue="1" operator="equal">
      <formula>0</formula>
    </cfRule>
  </conditionalFormatting>
  <conditionalFormatting sqref="C34:C37">
    <cfRule type="cellIs" dxfId="0" priority="3" stopIfTrue="1" operator="equal">
      <formula>0</formula>
    </cfRule>
  </conditionalFormatting>
  <conditionalFormatting sqref="D34:D37">
    <cfRule type="cellIs" dxfId="1" priority="2" stopIfTrue="1" operator="equal">
      <formula>0</formula>
    </cfRule>
    <cfRule type="cellIs" dxfId="0" priority="1" stopIfTrue="1" operator="equal">
      <formula>0</formula>
    </cfRule>
  </conditionalFormatting>
  <conditionalFormatting sqref="B6:B17 A6:A42 B19:B40">
    <cfRule type="cellIs" dxfId="1" priority="10" stopIfTrue="1" operator="equal">
      <formula>0</formula>
    </cfRule>
  </conditionalFormatting>
  <conditionalFormatting sqref="B6:B17 B19:B40 B43:B45">
    <cfRule type="cellIs" dxfId="0" priority="5" stopIfTrue="1" operator="equal">
      <formula>0</formula>
    </cfRule>
  </conditionalFormatting>
  <printOptions horizontalCentered="1"/>
  <pageMargins left="0.747916666666667" right="0.747916666666667" top="0.984027777777778" bottom="0.984027777777778" header="0.511805555555556" footer="0.511805555555556"/>
  <pageSetup paperSize="9"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C1334"/>
  <sheetViews>
    <sheetView view="pageBreakPreview" zoomScaleNormal="100" workbookViewId="0">
      <selection activeCell="G110" sqref="G110"/>
    </sheetView>
  </sheetViews>
  <sheetFormatPr defaultColWidth="9" defaultRowHeight="15.6" outlineLevelCol="2"/>
  <cols>
    <col min="1" max="1" width="12" style="252" customWidth="1"/>
    <col min="2" max="2" width="35.7" style="252" customWidth="1"/>
    <col min="3" max="3" width="16.7" style="254" customWidth="1"/>
    <col min="4" max="16384" width="9" style="255"/>
  </cols>
  <sheetData>
    <row r="1" s="255" customFormat="1" ht="21.75" customHeight="1" spans="1:3">
      <c r="A1" s="256" t="s">
        <v>127</v>
      </c>
      <c r="B1" s="252"/>
      <c r="C1" s="254"/>
    </row>
    <row r="2" s="255" customFormat="1" ht="33.75" customHeight="1" spans="1:3">
      <c r="A2" s="257" t="s">
        <v>128</v>
      </c>
      <c r="B2" s="257"/>
      <c r="C2" s="258"/>
    </row>
    <row r="3" s="255" customFormat="1" ht="26.25" customHeight="1" spans="1:3">
      <c r="A3" s="253"/>
      <c r="B3" s="253"/>
      <c r="C3" s="263" t="s">
        <v>129</v>
      </c>
    </row>
    <row r="4" s="255" customFormat="1" ht="26" customHeight="1" spans="1:3">
      <c r="A4" s="264" t="s">
        <v>130</v>
      </c>
      <c r="B4" s="264" t="s">
        <v>131</v>
      </c>
      <c r="C4" s="265" t="s">
        <v>132</v>
      </c>
    </row>
    <row r="5" s="255" customFormat="1" ht="26" customHeight="1" spans="1:3">
      <c r="A5" s="266"/>
      <c r="B5" s="265" t="s">
        <v>133</v>
      </c>
      <c r="C5" s="131">
        <f>SUM(C6,C254,C294,C313,C403,C455,C511,C567,C696,C779,C851,C874,C977,C1029,C1093,C1113,C1143,C1153,C1198,C1217,C1262,C1312,C1315,C1328)</f>
        <v>518862</v>
      </c>
    </row>
    <row r="6" s="255" customFormat="1" ht="26" customHeight="1" spans="1:3">
      <c r="A6" s="266">
        <v>201</v>
      </c>
      <c r="B6" s="267" t="s">
        <v>134</v>
      </c>
      <c r="C6" s="131">
        <f>C7+C19+C28+C38+C49+C60+C71+C79+C88+C101+C110+C121+C133+C140+C148+C154+C161+C168+C175+C182+C189+C197+C203+C209+C216+C231+C238+C245+C251</f>
        <v>51361</v>
      </c>
    </row>
    <row r="7" s="255" customFormat="1" ht="26" customHeight="1" spans="1:3">
      <c r="A7" s="266">
        <v>20101</v>
      </c>
      <c r="B7" s="268" t="s">
        <v>135</v>
      </c>
      <c r="C7" s="131">
        <f>SUM(C8:C18)</f>
        <v>3859</v>
      </c>
    </row>
    <row r="8" s="255" customFormat="1" ht="26" customHeight="1" spans="1:3">
      <c r="A8" s="266">
        <v>2010101</v>
      </c>
      <c r="B8" s="266" t="s">
        <v>136</v>
      </c>
      <c r="C8" s="131">
        <v>2167</v>
      </c>
    </row>
    <row r="9" s="255" customFormat="1" ht="26" customHeight="1" spans="1:3">
      <c r="A9" s="266">
        <v>2010102</v>
      </c>
      <c r="B9" s="266" t="s">
        <v>137</v>
      </c>
      <c r="C9" s="131">
        <v>1135</v>
      </c>
    </row>
    <row r="10" s="262" customFormat="1" ht="26" hidden="1" customHeight="1" spans="1:3">
      <c r="A10" s="269">
        <v>2010103</v>
      </c>
      <c r="B10" s="269" t="s">
        <v>138</v>
      </c>
      <c r="C10" s="270"/>
    </row>
    <row r="11" s="255" customFormat="1" ht="26" customHeight="1" spans="1:3">
      <c r="A11" s="266">
        <v>2010104</v>
      </c>
      <c r="B11" s="266" t="s">
        <v>139</v>
      </c>
      <c r="C11" s="131">
        <v>213</v>
      </c>
    </row>
    <row r="12" s="262" customFormat="1" ht="26" hidden="1" customHeight="1" spans="1:3">
      <c r="A12" s="269">
        <v>2010105</v>
      </c>
      <c r="B12" s="269" t="s">
        <v>140</v>
      </c>
      <c r="C12" s="270"/>
    </row>
    <row r="13" s="262" customFormat="1" ht="26" hidden="1" customHeight="1" spans="1:3">
      <c r="A13" s="269">
        <v>2010106</v>
      </c>
      <c r="B13" s="269" t="s">
        <v>141</v>
      </c>
      <c r="C13" s="270"/>
    </row>
    <row r="14" s="262" customFormat="1" ht="26" hidden="1" customHeight="1" spans="1:3">
      <c r="A14" s="269">
        <v>2010107</v>
      </c>
      <c r="B14" s="269" t="s">
        <v>142</v>
      </c>
      <c r="C14" s="270"/>
    </row>
    <row r="15" s="255" customFormat="1" ht="26" customHeight="1" spans="1:3">
      <c r="A15" s="266">
        <v>2010108</v>
      </c>
      <c r="B15" s="266" t="s">
        <v>143</v>
      </c>
      <c r="C15" s="131">
        <v>19</v>
      </c>
    </row>
    <row r="16" s="262" customFormat="1" ht="26" hidden="1" customHeight="1" spans="1:3">
      <c r="A16" s="269">
        <v>2010109</v>
      </c>
      <c r="B16" s="269" t="s">
        <v>144</v>
      </c>
      <c r="C16" s="270"/>
    </row>
    <row r="17" s="262" customFormat="1" ht="26" hidden="1" customHeight="1" spans="1:3">
      <c r="A17" s="269">
        <v>2010150</v>
      </c>
      <c r="B17" s="269" t="s">
        <v>145</v>
      </c>
      <c r="C17" s="270"/>
    </row>
    <row r="18" s="255" customFormat="1" ht="26" customHeight="1" spans="1:3">
      <c r="A18" s="266">
        <v>2010199</v>
      </c>
      <c r="B18" s="266" t="s">
        <v>146</v>
      </c>
      <c r="C18" s="131">
        <v>325</v>
      </c>
    </row>
    <row r="19" s="255" customFormat="1" ht="26" customHeight="1" spans="1:3">
      <c r="A19" s="266">
        <v>20102</v>
      </c>
      <c r="B19" s="268" t="s">
        <v>147</v>
      </c>
      <c r="C19" s="131">
        <f>SUM(C20:C27)</f>
        <v>604</v>
      </c>
    </row>
    <row r="20" s="255" customFormat="1" ht="26" customHeight="1" spans="1:3">
      <c r="A20" s="266">
        <v>2010201</v>
      </c>
      <c r="B20" s="266" t="s">
        <v>136</v>
      </c>
      <c r="C20" s="131">
        <v>362</v>
      </c>
    </row>
    <row r="21" s="262" customFormat="1" ht="26" hidden="1" customHeight="1" spans="1:3">
      <c r="A21" s="269">
        <v>2010202</v>
      </c>
      <c r="B21" s="269" t="s">
        <v>148</v>
      </c>
      <c r="C21" s="270"/>
    </row>
    <row r="22" s="262" customFormat="1" ht="26" hidden="1" customHeight="1" spans="1:3">
      <c r="A22" s="269">
        <v>2010203</v>
      </c>
      <c r="B22" s="269" t="s">
        <v>138</v>
      </c>
      <c r="C22" s="270"/>
    </row>
    <row r="23" s="255" customFormat="1" ht="26" customHeight="1" spans="1:3">
      <c r="A23" s="266">
        <v>2010204</v>
      </c>
      <c r="B23" s="266" t="s">
        <v>149</v>
      </c>
      <c r="C23" s="131">
        <v>5</v>
      </c>
    </row>
    <row r="24" s="262" customFormat="1" ht="26" hidden="1" customHeight="1" spans="1:3">
      <c r="A24" s="269">
        <v>2010205</v>
      </c>
      <c r="B24" s="269" t="s">
        <v>150</v>
      </c>
      <c r="C24" s="270"/>
    </row>
    <row r="25" s="255" customFormat="1" ht="26" customHeight="1" spans="1:3">
      <c r="A25" s="266">
        <v>2010206</v>
      </c>
      <c r="B25" s="266" t="s">
        <v>151</v>
      </c>
      <c r="C25" s="131">
        <v>20</v>
      </c>
    </row>
    <row r="26" s="262" customFormat="1" ht="26" hidden="1" customHeight="1" spans="1:3">
      <c r="A26" s="269">
        <v>2010250</v>
      </c>
      <c r="B26" s="269" t="s">
        <v>145</v>
      </c>
      <c r="C26" s="270"/>
    </row>
    <row r="27" s="255" customFormat="1" ht="26" customHeight="1" spans="1:3">
      <c r="A27" s="266">
        <v>2010299</v>
      </c>
      <c r="B27" s="266" t="s">
        <v>152</v>
      </c>
      <c r="C27" s="131">
        <v>217</v>
      </c>
    </row>
    <row r="28" s="255" customFormat="1" ht="26" customHeight="1" spans="1:3">
      <c r="A28" s="266">
        <v>20103</v>
      </c>
      <c r="B28" s="268" t="s">
        <v>153</v>
      </c>
      <c r="C28" s="131">
        <f>SUM(C29:C37)</f>
        <v>26600</v>
      </c>
    </row>
    <row r="29" s="255" customFormat="1" ht="26" customHeight="1" spans="1:3">
      <c r="A29" s="266">
        <v>2010301</v>
      </c>
      <c r="B29" s="266" t="s">
        <v>136</v>
      </c>
      <c r="C29" s="131">
        <v>23523</v>
      </c>
    </row>
    <row r="30" s="255" customFormat="1" ht="26" customHeight="1" spans="1:3">
      <c r="A30" s="266">
        <v>2010302</v>
      </c>
      <c r="B30" s="266" t="s">
        <v>137</v>
      </c>
      <c r="C30" s="131">
        <v>406</v>
      </c>
    </row>
    <row r="31" s="255" customFormat="1" ht="26" customHeight="1" spans="1:3">
      <c r="A31" s="266">
        <v>2010303</v>
      </c>
      <c r="B31" s="266" t="s">
        <v>154</v>
      </c>
      <c r="C31" s="131">
        <v>41</v>
      </c>
    </row>
    <row r="32" s="255" customFormat="1" ht="26" customHeight="1" spans="1:3">
      <c r="A32" s="266">
        <v>2010304</v>
      </c>
      <c r="B32" s="266" t="s">
        <v>155</v>
      </c>
      <c r="C32" s="131">
        <v>1158</v>
      </c>
    </row>
    <row r="33" s="255" customFormat="1" ht="26" customHeight="1" spans="1:3">
      <c r="A33" s="266">
        <v>2010305</v>
      </c>
      <c r="B33" s="266" t="s">
        <v>156</v>
      </c>
      <c r="C33" s="131">
        <v>137</v>
      </c>
    </row>
    <row r="34" s="255" customFormat="1" ht="26" customHeight="1" spans="1:3">
      <c r="A34" s="266">
        <v>2010306</v>
      </c>
      <c r="B34" s="266" t="s">
        <v>157</v>
      </c>
      <c r="C34" s="131">
        <v>15</v>
      </c>
    </row>
    <row r="35" s="262" customFormat="1" ht="26" hidden="1" customHeight="1" spans="1:3">
      <c r="A35" s="269">
        <v>2010309</v>
      </c>
      <c r="B35" s="269" t="s">
        <v>158</v>
      </c>
      <c r="C35" s="270"/>
    </row>
    <row r="36" s="262" customFormat="1" ht="26" hidden="1" customHeight="1" spans="1:3">
      <c r="A36" s="269">
        <v>2010350</v>
      </c>
      <c r="B36" s="269" t="s">
        <v>145</v>
      </c>
      <c r="C36" s="270"/>
    </row>
    <row r="37" s="255" customFormat="1" ht="26" customHeight="1" spans="1:3">
      <c r="A37" s="266">
        <v>2010399</v>
      </c>
      <c r="B37" s="266" t="s">
        <v>159</v>
      </c>
      <c r="C37" s="131">
        <v>1320</v>
      </c>
    </row>
    <row r="38" s="255" customFormat="1" ht="26" customHeight="1" spans="1:3">
      <c r="A38" s="266">
        <v>20104</v>
      </c>
      <c r="B38" s="268" t="s">
        <v>160</v>
      </c>
      <c r="C38" s="131">
        <f>SUM(C39:C48)</f>
        <v>1350</v>
      </c>
    </row>
    <row r="39" s="255" customFormat="1" ht="26" customHeight="1" spans="1:3">
      <c r="A39" s="266">
        <v>2010401</v>
      </c>
      <c r="B39" s="266" t="s">
        <v>136</v>
      </c>
      <c r="C39" s="131">
        <v>704</v>
      </c>
    </row>
    <row r="40" s="262" customFormat="1" ht="26" hidden="1" customHeight="1" spans="1:3">
      <c r="A40" s="269">
        <v>2010402</v>
      </c>
      <c r="B40" s="269" t="s">
        <v>148</v>
      </c>
      <c r="C40" s="270"/>
    </row>
    <row r="41" s="262" customFormat="1" ht="26" hidden="1" customHeight="1" spans="1:3">
      <c r="A41" s="269">
        <v>2010403</v>
      </c>
      <c r="B41" s="269" t="s">
        <v>138</v>
      </c>
      <c r="C41" s="270"/>
    </row>
    <row r="42" s="255" customFormat="1" ht="26" customHeight="1" spans="1:3">
      <c r="A42" s="266">
        <v>2010404</v>
      </c>
      <c r="B42" s="266" t="s">
        <v>161</v>
      </c>
      <c r="C42" s="131">
        <v>128</v>
      </c>
    </row>
    <row r="43" s="262" customFormat="1" ht="26" hidden="1" customHeight="1" spans="1:3">
      <c r="A43" s="269">
        <v>2010405</v>
      </c>
      <c r="B43" s="269" t="s">
        <v>162</v>
      </c>
      <c r="C43" s="270"/>
    </row>
    <row r="44" s="262" customFormat="1" ht="26" hidden="1" customHeight="1" spans="1:3">
      <c r="A44" s="269">
        <v>2010406</v>
      </c>
      <c r="B44" s="269" t="s">
        <v>163</v>
      </c>
      <c r="C44" s="270"/>
    </row>
    <row r="45" s="262" customFormat="1" ht="26" hidden="1" customHeight="1" spans="1:3">
      <c r="A45" s="269">
        <v>2010407</v>
      </c>
      <c r="B45" s="269" t="s">
        <v>164</v>
      </c>
      <c r="C45" s="270"/>
    </row>
    <row r="46" s="255" customFormat="1" ht="26" customHeight="1" spans="1:3">
      <c r="A46" s="266">
        <v>2010408</v>
      </c>
      <c r="B46" s="266" t="s">
        <v>165</v>
      </c>
      <c r="C46" s="131">
        <v>4</v>
      </c>
    </row>
    <row r="47" s="262" customFormat="1" ht="26" hidden="1" customHeight="1" spans="1:3">
      <c r="A47" s="269">
        <v>2010450</v>
      </c>
      <c r="B47" s="269" t="s">
        <v>145</v>
      </c>
      <c r="C47" s="270"/>
    </row>
    <row r="48" s="255" customFormat="1" ht="26" customHeight="1" spans="1:3">
      <c r="A48" s="266">
        <v>2010499</v>
      </c>
      <c r="B48" s="266" t="s">
        <v>166</v>
      </c>
      <c r="C48" s="131">
        <v>514</v>
      </c>
    </row>
    <row r="49" s="255" customFormat="1" ht="26" customHeight="1" spans="1:3">
      <c r="A49" s="266">
        <v>20105</v>
      </c>
      <c r="B49" s="268" t="s">
        <v>167</v>
      </c>
      <c r="C49" s="131">
        <f>SUM(C50:C59)</f>
        <v>531</v>
      </c>
    </row>
    <row r="50" s="255" customFormat="1" ht="26" customHeight="1" spans="1:3">
      <c r="A50" s="266">
        <v>2010501</v>
      </c>
      <c r="B50" s="266" t="s">
        <v>136</v>
      </c>
      <c r="C50" s="131">
        <v>14</v>
      </c>
    </row>
    <row r="51" s="255" customFormat="1" ht="26" customHeight="1" spans="1:3">
      <c r="A51" s="266">
        <v>2010502</v>
      </c>
      <c r="B51" s="266" t="s">
        <v>137</v>
      </c>
      <c r="C51" s="131">
        <v>8</v>
      </c>
    </row>
    <row r="52" s="262" customFormat="1" ht="26" hidden="1" customHeight="1" spans="1:3">
      <c r="A52" s="269">
        <v>2010503</v>
      </c>
      <c r="B52" s="269" t="s">
        <v>138</v>
      </c>
      <c r="C52" s="270"/>
    </row>
    <row r="53" s="262" customFormat="1" ht="26" hidden="1" customHeight="1" spans="1:3">
      <c r="A53" s="269">
        <v>2010504</v>
      </c>
      <c r="B53" s="269" t="s">
        <v>168</v>
      </c>
      <c r="C53" s="270"/>
    </row>
    <row r="54" s="255" customFormat="1" ht="26" customHeight="1" spans="1:3">
      <c r="A54" s="266">
        <v>2010505</v>
      </c>
      <c r="B54" s="266" t="s">
        <v>169</v>
      </c>
      <c r="C54" s="131">
        <v>276</v>
      </c>
    </row>
    <row r="55" s="262" customFormat="1" ht="26" hidden="1" customHeight="1" spans="1:3">
      <c r="A55" s="269">
        <v>2010506</v>
      </c>
      <c r="B55" s="269" t="s">
        <v>170</v>
      </c>
      <c r="C55" s="270"/>
    </row>
    <row r="56" s="255" customFormat="1" ht="26" customHeight="1" spans="1:3">
      <c r="A56" s="266">
        <v>2010507</v>
      </c>
      <c r="B56" s="266" t="s">
        <v>171</v>
      </c>
      <c r="C56" s="131">
        <v>50</v>
      </c>
    </row>
    <row r="57" s="255" customFormat="1" ht="26" customHeight="1" spans="1:3">
      <c r="A57" s="266">
        <v>2010508</v>
      </c>
      <c r="B57" s="266" t="s">
        <v>172</v>
      </c>
      <c r="C57" s="131">
        <v>61</v>
      </c>
    </row>
    <row r="58" s="262" customFormat="1" ht="26" hidden="1" customHeight="1" spans="1:3">
      <c r="A58" s="269">
        <v>2010550</v>
      </c>
      <c r="B58" s="269" t="s">
        <v>145</v>
      </c>
      <c r="C58" s="270"/>
    </row>
    <row r="59" s="255" customFormat="1" ht="26" customHeight="1" spans="1:3">
      <c r="A59" s="266">
        <v>2010599</v>
      </c>
      <c r="B59" s="266" t="s">
        <v>173</v>
      </c>
      <c r="C59" s="131">
        <v>122</v>
      </c>
    </row>
    <row r="60" s="255" customFormat="1" ht="26" customHeight="1" spans="1:3">
      <c r="A60" s="266">
        <v>20106</v>
      </c>
      <c r="B60" s="268" t="s">
        <v>174</v>
      </c>
      <c r="C60" s="131">
        <f>SUM(C61:C70)</f>
        <v>1996</v>
      </c>
    </row>
    <row r="61" s="255" customFormat="1" ht="26" customHeight="1" spans="1:3">
      <c r="A61" s="266">
        <v>2010601</v>
      </c>
      <c r="B61" s="266" t="s">
        <v>136</v>
      </c>
      <c r="C61" s="131">
        <v>1507</v>
      </c>
    </row>
    <row r="62" s="255" customFormat="1" ht="26" customHeight="1" spans="1:3">
      <c r="A62" s="266">
        <v>2010602</v>
      </c>
      <c r="B62" s="266" t="s">
        <v>137</v>
      </c>
      <c r="C62" s="131">
        <v>211</v>
      </c>
    </row>
    <row r="63" s="262" customFormat="1" ht="26" hidden="1" customHeight="1" spans="1:3">
      <c r="A63" s="269">
        <v>2010603</v>
      </c>
      <c r="B63" s="269" t="s">
        <v>138</v>
      </c>
      <c r="C63" s="270"/>
    </row>
    <row r="64" s="262" customFormat="1" ht="26" hidden="1" customHeight="1" spans="1:3">
      <c r="A64" s="269">
        <v>2010604</v>
      </c>
      <c r="B64" s="269" t="s">
        <v>175</v>
      </c>
      <c r="C64" s="270"/>
    </row>
    <row r="65" s="262" customFormat="1" ht="26" hidden="1" customHeight="1" spans="1:3">
      <c r="A65" s="269">
        <v>2010605</v>
      </c>
      <c r="B65" s="269" t="s">
        <v>176</v>
      </c>
      <c r="C65" s="270"/>
    </row>
    <row r="66" s="262" customFormat="1" ht="26" hidden="1" customHeight="1" spans="1:3">
      <c r="A66" s="269">
        <v>2010606</v>
      </c>
      <c r="B66" s="269" t="s">
        <v>177</v>
      </c>
      <c r="C66" s="270"/>
    </row>
    <row r="67" s="262" customFormat="1" ht="26" hidden="1" customHeight="1" spans="1:3">
      <c r="A67" s="269">
        <v>2010607</v>
      </c>
      <c r="B67" s="269" t="s">
        <v>178</v>
      </c>
      <c r="C67" s="270"/>
    </row>
    <row r="68" s="262" customFormat="1" ht="26" hidden="1" customHeight="1" spans="1:3">
      <c r="A68" s="269">
        <v>2010608</v>
      </c>
      <c r="B68" s="269" t="s">
        <v>179</v>
      </c>
      <c r="C68" s="270"/>
    </row>
    <row r="69" s="262" customFormat="1" ht="26" hidden="1" customHeight="1" spans="1:3">
      <c r="A69" s="269">
        <v>2010650</v>
      </c>
      <c r="B69" s="269" t="s">
        <v>145</v>
      </c>
      <c r="C69" s="270"/>
    </row>
    <row r="70" s="255" customFormat="1" ht="26" customHeight="1" spans="1:3">
      <c r="A70" s="266">
        <v>2010699</v>
      </c>
      <c r="B70" s="266" t="s">
        <v>180</v>
      </c>
      <c r="C70" s="131">
        <v>278</v>
      </c>
    </row>
    <row r="71" s="255" customFormat="1" ht="26" customHeight="1" spans="1:3">
      <c r="A71" s="266">
        <v>20107</v>
      </c>
      <c r="B71" s="268" t="s">
        <v>181</v>
      </c>
      <c r="C71" s="131">
        <f>SUM(C72:C78)</f>
        <v>2318</v>
      </c>
    </row>
    <row r="72" s="262" customFormat="1" ht="26" hidden="1" customHeight="1" spans="1:3">
      <c r="A72" s="269">
        <v>2010701</v>
      </c>
      <c r="B72" s="269" t="s">
        <v>182</v>
      </c>
      <c r="C72" s="270"/>
    </row>
    <row r="73" s="262" customFormat="1" ht="26" hidden="1" customHeight="1" spans="1:3">
      <c r="A73" s="269">
        <v>2010702</v>
      </c>
      <c r="B73" s="269" t="s">
        <v>148</v>
      </c>
      <c r="C73" s="270"/>
    </row>
    <row r="74" s="262" customFormat="1" ht="26" hidden="1" customHeight="1" spans="1:3">
      <c r="A74" s="269">
        <v>2010703</v>
      </c>
      <c r="B74" s="269" t="s">
        <v>138</v>
      </c>
      <c r="C74" s="270"/>
    </row>
    <row r="75" s="262" customFormat="1" ht="26" hidden="1" customHeight="1" spans="1:3">
      <c r="A75" s="269">
        <v>2010709</v>
      </c>
      <c r="B75" s="269" t="s">
        <v>178</v>
      </c>
      <c r="C75" s="270"/>
    </row>
    <row r="76" s="255" customFormat="1" ht="26" customHeight="1" spans="1:3">
      <c r="A76" s="266">
        <v>2010710</v>
      </c>
      <c r="B76" s="266" t="s">
        <v>183</v>
      </c>
      <c r="C76" s="131">
        <v>2318</v>
      </c>
    </row>
    <row r="77" s="262" customFormat="1" ht="26" hidden="1" customHeight="1" spans="1:3">
      <c r="A77" s="269">
        <v>2010750</v>
      </c>
      <c r="B77" s="269" t="s">
        <v>145</v>
      </c>
      <c r="C77" s="270"/>
    </row>
    <row r="78" s="262" customFormat="1" ht="26" hidden="1" customHeight="1" spans="1:3">
      <c r="A78" s="269">
        <v>2010799</v>
      </c>
      <c r="B78" s="269" t="s">
        <v>184</v>
      </c>
      <c r="C78" s="270"/>
    </row>
    <row r="79" s="255" customFormat="1" ht="26" customHeight="1" spans="1:3">
      <c r="A79" s="266">
        <v>20108</v>
      </c>
      <c r="B79" s="268" t="s">
        <v>185</v>
      </c>
      <c r="C79" s="131">
        <f>SUM(C80:C87)</f>
        <v>485</v>
      </c>
    </row>
    <row r="80" s="255" customFormat="1" ht="26" customHeight="1" spans="1:3">
      <c r="A80" s="266">
        <v>2010801</v>
      </c>
      <c r="B80" s="266" t="s">
        <v>136</v>
      </c>
      <c r="C80" s="131">
        <v>294</v>
      </c>
    </row>
    <row r="81" s="262" customFormat="1" ht="26" hidden="1" customHeight="1" spans="1:3">
      <c r="A81" s="269">
        <v>2010802</v>
      </c>
      <c r="B81" s="269" t="s">
        <v>148</v>
      </c>
      <c r="C81" s="270"/>
    </row>
    <row r="82" s="262" customFormat="1" ht="26" hidden="1" customHeight="1" spans="1:3">
      <c r="A82" s="269">
        <v>2010803</v>
      </c>
      <c r="B82" s="269" t="s">
        <v>138</v>
      </c>
      <c r="C82" s="270"/>
    </row>
    <row r="83" s="255" customFormat="1" ht="26" customHeight="1" spans="1:3">
      <c r="A83" s="266">
        <v>2010804</v>
      </c>
      <c r="B83" s="266" t="s">
        <v>186</v>
      </c>
      <c r="C83" s="131">
        <v>148</v>
      </c>
    </row>
    <row r="84" s="262" customFormat="1" ht="26" hidden="1" customHeight="1" spans="1:3">
      <c r="A84" s="269">
        <v>2010805</v>
      </c>
      <c r="B84" s="269" t="s">
        <v>187</v>
      </c>
      <c r="C84" s="270"/>
    </row>
    <row r="85" s="262" customFormat="1" ht="26" hidden="1" customHeight="1" spans="1:3">
      <c r="A85" s="269">
        <v>2010806</v>
      </c>
      <c r="B85" s="269" t="s">
        <v>178</v>
      </c>
      <c r="C85" s="270"/>
    </row>
    <row r="86" s="262" customFormat="1" ht="26" hidden="1" customHeight="1" spans="1:3">
      <c r="A86" s="269">
        <v>2010850</v>
      </c>
      <c r="B86" s="269" t="s">
        <v>145</v>
      </c>
      <c r="C86" s="270"/>
    </row>
    <row r="87" s="255" customFormat="1" ht="26" customHeight="1" spans="1:3">
      <c r="A87" s="266">
        <v>2010899</v>
      </c>
      <c r="B87" s="266" t="s">
        <v>188</v>
      </c>
      <c r="C87" s="131">
        <v>43</v>
      </c>
    </row>
    <row r="88" s="262" customFormat="1" ht="26" hidden="1" customHeight="1" spans="1:3">
      <c r="A88" s="269">
        <v>20109</v>
      </c>
      <c r="B88" s="271" t="s">
        <v>189</v>
      </c>
      <c r="C88" s="270">
        <f>SUM(C89:C100)</f>
        <v>0</v>
      </c>
    </row>
    <row r="89" s="262" customFormat="1" ht="26" hidden="1" customHeight="1" spans="1:3">
      <c r="A89" s="269">
        <v>2010901</v>
      </c>
      <c r="B89" s="269" t="s">
        <v>182</v>
      </c>
      <c r="C89" s="270"/>
    </row>
    <row r="90" s="262" customFormat="1" ht="26" hidden="1" customHeight="1" spans="1:3">
      <c r="A90" s="269">
        <v>2010902</v>
      </c>
      <c r="B90" s="269" t="s">
        <v>148</v>
      </c>
      <c r="C90" s="270"/>
    </row>
    <row r="91" s="262" customFormat="1" ht="26" hidden="1" customHeight="1" spans="1:3">
      <c r="A91" s="269">
        <v>2010903</v>
      </c>
      <c r="B91" s="269" t="s">
        <v>138</v>
      </c>
      <c r="C91" s="270"/>
    </row>
    <row r="92" s="262" customFormat="1" ht="26" hidden="1" customHeight="1" spans="1:3">
      <c r="A92" s="269">
        <v>2010905</v>
      </c>
      <c r="B92" s="269" t="s">
        <v>190</v>
      </c>
      <c r="C92" s="270"/>
    </row>
    <row r="93" s="262" customFormat="1" ht="26" hidden="1" customHeight="1" spans="1:3">
      <c r="A93" s="269">
        <v>2010907</v>
      </c>
      <c r="B93" s="269" t="s">
        <v>191</v>
      </c>
      <c r="C93" s="270"/>
    </row>
    <row r="94" s="262" customFormat="1" ht="26" hidden="1" customHeight="1" spans="1:3">
      <c r="A94" s="269">
        <v>2010908</v>
      </c>
      <c r="B94" s="269" t="s">
        <v>178</v>
      </c>
      <c r="C94" s="270"/>
    </row>
    <row r="95" s="262" customFormat="1" ht="26" hidden="1" customHeight="1" spans="1:3">
      <c r="A95" s="269">
        <v>2010909</v>
      </c>
      <c r="B95" s="269" t="s">
        <v>192</v>
      </c>
      <c r="C95" s="270"/>
    </row>
    <row r="96" s="262" customFormat="1" ht="26" hidden="1" customHeight="1" spans="1:3">
      <c r="A96" s="269">
        <v>2010910</v>
      </c>
      <c r="B96" s="269" t="s">
        <v>193</v>
      </c>
      <c r="C96" s="270"/>
    </row>
    <row r="97" s="262" customFormat="1" ht="26" hidden="1" customHeight="1" spans="1:3">
      <c r="A97" s="269">
        <v>2010911</v>
      </c>
      <c r="B97" s="269" t="s">
        <v>194</v>
      </c>
      <c r="C97" s="270"/>
    </row>
    <row r="98" s="262" customFormat="1" ht="26" hidden="1" customHeight="1" spans="1:3">
      <c r="A98" s="269">
        <v>2010912</v>
      </c>
      <c r="B98" s="269" t="s">
        <v>195</v>
      </c>
      <c r="C98" s="270"/>
    </row>
    <row r="99" s="262" customFormat="1" ht="26" hidden="1" customHeight="1" spans="1:3">
      <c r="A99" s="269">
        <v>2010950</v>
      </c>
      <c r="B99" s="269" t="s">
        <v>145</v>
      </c>
      <c r="C99" s="270"/>
    </row>
    <row r="100" s="262" customFormat="1" ht="26" hidden="1" customHeight="1" spans="1:3">
      <c r="A100" s="269">
        <v>2010999</v>
      </c>
      <c r="B100" s="269" t="s">
        <v>196</v>
      </c>
      <c r="C100" s="270"/>
    </row>
    <row r="101" s="255" customFormat="1" ht="26" customHeight="1" spans="1:3">
      <c r="A101" s="266">
        <v>20111</v>
      </c>
      <c r="B101" s="268" t="s">
        <v>197</v>
      </c>
      <c r="C101" s="131">
        <f>SUM(C102:C109)</f>
        <v>2624</v>
      </c>
    </row>
    <row r="102" s="255" customFormat="1" ht="26" customHeight="1" spans="1:3">
      <c r="A102" s="266">
        <v>2011101</v>
      </c>
      <c r="B102" s="266" t="s">
        <v>136</v>
      </c>
      <c r="C102" s="131">
        <v>1421</v>
      </c>
    </row>
    <row r="103" s="255" customFormat="1" ht="26" customHeight="1" spans="1:3">
      <c r="A103" s="266">
        <v>2011102</v>
      </c>
      <c r="B103" s="266" t="s">
        <v>137</v>
      </c>
      <c r="C103" s="131">
        <v>15</v>
      </c>
    </row>
    <row r="104" s="262" customFormat="1" ht="26" hidden="1" customHeight="1" spans="1:3">
      <c r="A104" s="269">
        <v>2011103</v>
      </c>
      <c r="B104" s="269" t="s">
        <v>138</v>
      </c>
      <c r="C104" s="270"/>
    </row>
    <row r="105" s="255" customFormat="1" ht="26" customHeight="1" spans="1:3">
      <c r="A105" s="266">
        <v>2011104</v>
      </c>
      <c r="B105" s="266" t="s">
        <v>198</v>
      </c>
      <c r="C105" s="131">
        <v>9</v>
      </c>
    </row>
    <row r="106" s="262" customFormat="1" ht="26" hidden="1" customHeight="1" spans="1:3">
      <c r="A106" s="269">
        <v>2011105</v>
      </c>
      <c r="B106" s="269" t="s">
        <v>199</v>
      </c>
      <c r="C106" s="270"/>
    </row>
    <row r="107" s="255" customFormat="1" ht="26" customHeight="1" spans="1:3">
      <c r="A107" s="266">
        <v>2011106</v>
      </c>
      <c r="B107" s="266" t="s">
        <v>200</v>
      </c>
      <c r="C107" s="131">
        <v>309</v>
      </c>
    </row>
    <row r="108" s="262" customFormat="1" ht="26" hidden="1" customHeight="1" spans="1:3">
      <c r="A108" s="269">
        <v>2011150</v>
      </c>
      <c r="B108" s="269" t="s">
        <v>145</v>
      </c>
      <c r="C108" s="270"/>
    </row>
    <row r="109" s="255" customFormat="1" ht="26" customHeight="1" spans="1:3">
      <c r="A109" s="266">
        <v>2011199</v>
      </c>
      <c r="B109" s="266" t="s">
        <v>201</v>
      </c>
      <c r="C109" s="131">
        <v>870</v>
      </c>
    </row>
    <row r="110" s="255" customFormat="1" ht="26" customHeight="1" spans="1:3">
      <c r="A110" s="266">
        <v>20113</v>
      </c>
      <c r="B110" s="268" t="s">
        <v>202</v>
      </c>
      <c r="C110" s="131">
        <f>SUM(C111:C120)</f>
        <v>217</v>
      </c>
    </row>
    <row r="111" s="262" customFormat="1" ht="26" hidden="1" customHeight="1" spans="1:3">
      <c r="A111" s="269">
        <v>2011301</v>
      </c>
      <c r="B111" s="269" t="s">
        <v>182</v>
      </c>
      <c r="C111" s="270"/>
    </row>
    <row r="112" s="262" customFormat="1" ht="26" hidden="1" customHeight="1" spans="1:3">
      <c r="A112" s="269">
        <v>2011302</v>
      </c>
      <c r="B112" s="269" t="s">
        <v>148</v>
      </c>
      <c r="C112" s="270"/>
    </row>
    <row r="113" s="262" customFormat="1" ht="26" hidden="1" customHeight="1" spans="1:3">
      <c r="A113" s="269">
        <v>2011303</v>
      </c>
      <c r="B113" s="269" t="s">
        <v>138</v>
      </c>
      <c r="C113" s="270"/>
    </row>
    <row r="114" s="262" customFormat="1" ht="26" hidden="1" customHeight="1" spans="1:3">
      <c r="A114" s="269">
        <v>2011304</v>
      </c>
      <c r="B114" s="269" t="s">
        <v>203</v>
      </c>
      <c r="C114" s="270"/>
    </row>
    <row r="115" s="262" customFormat="1" ht="26" hidden="1" customHeight="1" spans="1:3">
      <c r="A115" s="269">
        <v>2011305</v>
      </c>
      <c r="B115" s="269" t="s">
        <v>204</v>
      </c>
      <c r="C115" s="270"/>
    </row>
    <row r="116" s="262" customFormat="1" ht="26" hidden="1" customHeight="1" spans="1:3">
      <c r="A116" s="269">
        <v>2011306</v>
      </c>
      <c r="B116" s="269" t="s">
        <v>205</v>
      </c>
      <c r="C116" s="270"/>
    </row>
    <row r="117" s="262" customFormat="1" ht="26" hidden="1" customHeight="1" spans="1:3">
      <c r="A117" s="269">
        <v>2011307</v>
      </c>
      <c r="B117" s="269" t="s">
        <v>206</v>
      </c>
      <c r="C117" s="270"/>
    </row>
    <row r="118" s="255" customFormat="1" ht="26" customHeight="1" spans="1:3">
      <c r="A118" s="266">
        <v>2011308</v>
      </c>
      <c r="B118" s="266" t="s">
        <v>207</v>
      </c>
      <c r="C118" s="131">
        <v>157</v>
      </c>
    </row>
    <row r="119" s="262" customFormat="1" ht="26" hidden="1" customHeight="1" spans="1:3">
      <c r="A119" s="269">
        <v>2011350</v>
      </c>
      <c r="B119" s="269" t="s">
        <v>145</v>
      </c>
      <c r="C119" s="270"/>
    </row>
    <row r="120" s="255" customFormat="1" ht="26" customHeight="1" spans="1:3">
      <c r="A120" s="266">
        <v>2011399</v>
      </c>
      <c r="B120" s="266" t="s">
        <v>208</v>
      </c>
      <c r="C120" s="131">
        <v>60</v>
      </c>
    </row>
    <row r="121" s="255" customFormat="1" ht="26" customHeight="1" spans="1:3">
      <c r="A121" s="266">
        <v>20114</v>
      </c>
      <c r="B121" s="268" t="s">
        <v>209</v>
      </c>
      <c r="C121" s="131">
        <f>SUM(C122:C132)</f>
        <v>10</v>
      </c>
    </row>
    <row r="122" s="262" customFormat="1" ht="26" hidden="1" customHeight="1" spans="1:3">
      <c r="A122" s="269">
        <v>2011401</v>
      </c>
      <c r="B122" s="269" t="s">
        <v>182</v>
      </c>
      <c r="C122" s="270"/>
    </row>
    <row r="123" s="262" customFormat="1" ht="26" hidden="1" customHeight="1" spans="1:3">
      <c r="A123" s="269">
        <v>2011402</v>
      </c>
      <c r="B123" s="269" t="s">
        <v>148</v>
      </c>
      <c r="C123" s="270"/>
    </row>
    <row r="124" s="262" customFormat="1" ht="26" hidden="1" customHeight="1" spans="1:3">
      <c r="A124" s="269">
        <v>2011403</v>
      </c>
      <c r="B124" s="269" t="s">
        <v>138</v>
      </c>
      <c r="C124" s="270"/>
    </row>
    <row r="125" s="262" customFormat="1" ht="26" hidden="1" customHeight="1" spans="1:3">
      <c r="A125" s="269">
        <v>2011404</v>
      </c>
      <c r="B125" s="269" t="s">
        <v>210</v>
      </c>
      <c r="C125" s="270"/>
    </row>
    <row r="126" s="262" customFormat="1" ht="26" hidden="1" customHeight="1" spans="1:3">
      <c r="A126" s="269">
        <v>2011405</v>
      </c>
      <c r="B126" s="269" t="s">
        <v>211</v>
      </c>
      <c r="C126" s="270"/>
    </row>
    <row r="127" s="262" customFormat="1" ht="26" hidden="1" customHeight="1" spans="1:3">
      <c r="A127" s="269">
        <v>2011408</v>
      </c>
      <c r="B127" s="269" t="s">
        <v>212</v>
      </c>
      <c r="C127" s="270"/>
    </row>
    <row r="128" s="262" customFormat="1" ht="26" hidden="1" customHeight="1" spans="1:3">
      <c r="A128" s="269">
        <v>2011409</v>
      </c>
      <c r="B128" s="269" t="s">
        <v>213</v>
      </c>
      <c r="C128" s="270"/>
    </row>
    <row r="129" s="262" customFormat="1" ht="26" hidden="1" customHeight="1" spans="1:3">
      <c r="A129" s="269">
        <v>2011410</v>
      </c>
      <c r="B129" s="269" t="s">
        <v>214</v>
      </c>
      <c r="C129" s="270"/>
    </row>
    <row r="130" s="262" customFormat="1" ht="26" hidden="1" customHeight="1" spans="1:3">
      <c r="A130" s="269">
        <v>2011411</v>
      </c>
      <c r="B130" s="269" t="s">
        <v>215</v>
      </c>
      <c r="C130" s="270"/>
    </row>
    <row r="131" s="262" customFormat="1" ht="26" hidden="1" customHeight="1" spans="1:3">
      <c r="A131" s="269">
        <v>2011450</v>
      </c>
      <c r="B131" s="269" t="s">
        <v>145</v>
      </c>
      <c r="C131" s="270"/>
    </row>
    <row r="132" s="255" customFormat="1" ht="26" customHeight="1" spans="1:3">
      <c r="A132" s="266">
        <v>2011499</v>
      </c>
      <c r="B132" s="266" t="s">
        <v>216</v>
      </c>
      <c r="C132" s="131">
        <v>10</v>
      </c>
    </row>
    <row r="133" s="255" customFormat="1" ht="26" customHeight="1" spans="1:3">
      <c r="A133" s="266">
        <v>20123</v>
      </c>
      <c r="B133" s="268" t="s">
        <v>217</v>
      </c>
      <c r="C133" s="131">
        <f>SUM(C134:C139)</f>
        <v>83</v>
      </c>
    </row>
    <row r="134" s="255" customFormat="1" ht="26" customHeight="1" spans="1:3">
      <c r="A134" s="266">
        <v>2012301</v>
      </c>
      <c r="B134" s="266" t="s">
        <v>136</v>
      </c>
      <c r="C134" s="131">
        <v>83</v>
      </c>
    </row>
    <row r="135" s="262" customFormat="1" ht="26" hidden="1" customHeight="1" spans="1:3">
      <c r="A135" s="269">
        <v>2012302</v>
      </c>
      <c r="B135" s="269" t="s">
        <v>148</v>
      </c>
      <c r="C135" s="270"/>
    </row>
    <row r="136" s="262" customFormat="1" ht="26" hidden="1" customHeight="1" spans="1:3">
      <c r="A136" s="269">
        <v>2012303</v>
      </c>
      <c r="B136" s="269" t="s">
        <v>138</v>
      </c>
      <c r="C136" s="270"/>
    </row>
    <row r="137" s="262" customFormat="1" ht="26" hidden="1" customHeight="1" spans="1:3">
      <c r="A137" s="269">
        <v>2012304</v>
      </c>
      <c r="B137" s="269" t="s">
        <v>218</v>
      </c>
      <c r="C137" s="270"/>
    </row>
    <row r="138" s="262" customFormat="1" ht="26" hidden="1" customHeight="1" spans="1:3">
      <c r="A138" s="269">
        <v>2012350</v>
      </c>
      <c r="B138" s="269" t="s">
        <v>145</v>
      </c>
      <c r="C138" s="270"/>
    </row>
    <row r="139" s="262" customFormat="1" ht="26" hidden="1" customHeight="1" spans="1:3">
      <c r="A139" s="269">
        <v>2012399</v>
      </c>
      <c r="B139" s="269" t="s">
        <v>219</v>
      </c>
      <c r="C139" s="270"/>
    </row>
    <row r="140" s="262" customFormat="1" ht="26" hidden="1" customHeight="1" spans="1:3">
      <c r="A140" s="269">
        <v>20125</v>
      </c>
      <c r="B140" s="271" t="s">
        <v>220</v>
      </c>
      <c r="C140" s="270">
        <f>SUM(C141:C147)</f>
        <v>0</v>
      </c>
    </row>
    <row r="141" s="262" customFormat="1" ht="26" hidden="1" customHeight="1" spans="1:3">
      <c r="A141" s="269">
        <v>2012501</v>
      </c>
      <c r="B141" s="269" t="s">
        <v>182</v>
      </c>
      <c r="C141" s="270"/>
    </row>
    <row r="142" s="262" customFormat="1" ht="26" hidden="1" customHeight="1" spans="1:3">
      <c r="A142" s="269">
        <v>2012502</v>
      </c>
      <c r="B142" s="269" t="s">
        <v>148</v>
      </c>
      <c r="C142" s="270"/>
    </row>
    <row r="143" s="262" customFormat="1" ht="26" hidden="1" customHeight="1" spans="1:3">
      <c r="A143" s="269">
        <v>2012503</v>
      </c>
      <c r="B143" s="269" t="s">
        <v>138</v>
      </c>
      <c r="C143" s="270"/>
    </row>
    <row r="144" s="262" customFormat="1" ht="26" hidden="1" customHeight="1" spans="1:3">
      <c r="A144" s="269">
        <v>2012504</v>
      </c>
      <c r="B144" s="269" t="s">
        <v>221</v>
      </c>
      <c r="C144" s="270"/>
    </row>
    <row r="145" s="262" customFormat="1" ht="26" hidden="1" customHeight="1" spans="1:3">
      <c r="A145" s="269">
        <v>2012505</v>
      </c>
      <c r="B145" s="269" t="s">
        <v>222</v>
      </c>
      <c r="C145" s="270"/>
    </row>
    <row r="146" s="262" customFormat="1" ht="26" hidden="1" customHeight="1" spans="1:3">
      <c r="A146" s="269">
        <v>2012550</v>
      </c>
      <c r="B146" s="269" t="s">
        <v>145</v>
      </c>
      <c r="C146" s="270"/>
    </row>
    <row r="147" s="262" customFormat="1" ht="26" hidden="1" customHeight="1" spans="1:3">
      <c r="A147" s="269">
        <v>2012599</v>
      </c>
      <c r="B147" s="269" t="s">
        <v>223</v>
      </c>
      <c r="C147" s="270"/>
    </row>
    <row r="148" s="262" customFormat="1" ht="26" hidden="1" customHeight="1" spans="1:3">
      <c r="A148" s="269">
        <v>20126</v>
      </c>
      <c r="B148" s="271" t="s">
        <v>224</v>
      </c>
      <c r="C148" s="270">
        <f>SUM(C149:C153)</f>
        <v>0</v>
      </c>
    </row>
    <row r="149" s="262" customFormat="1" ht="26" hidden="1" customHeight="1" spans="1:3">
      <c r="A149" s="269">
        <v>2012601</v>
      </c>
      <c r="B149" s="269" t="s">
        <v>182</v>
      </c>
      <c r="C149" s="270"/>
    </row>
    <row r="150" s="262" customFormat="1" ht="26" hidden="1" customHeight="1" spans="1:3">
      <c r="A150" s="269">
        <v>2012602</v>
      </c>
      <c r="B150" s="269" t="s">
        <v>148</v>
      </c>
      <c r="C150" s="270"/>
    </row>
    <row r="151" s="262" customFormat="1" ht="26" hidden="1" customHeight="1" spans="1:3">
      <c r="A151" s="269">
        <v>2012603</v>
      </c>
      <c r="B151" s="269" t="s">
        <v>138</v>
      </c>
      <c r="C151" s="270"/>
    </row>
    <row r="152" s="262" customFormat="1" ht="26" hidden="1" customHeight="1" spans="1:3">
      <c r="A152" s="269">
        <v>2012604</v>
      </c>
      <c r="B152" s="269" t="s">
        <v>225</v>
      </c>
      <c r="C152" s="270"/>
    </row>
    <row r="153" s="262" customFormat="1" ht="26" hidden="1" customHeight="1" spans="1:3">
      <c r="A153" s="269">
        <v>2012699</v>
      </c>
      <c r="B153" s="269" t="s">
        <v>226</v>
      </c>
      <c r="C153" s="270"/>
    </row>
    <row r="154" s="255" customFormat="1" ht="26" customHeight="1" spans="1:3">
      <c r="A154" s="266">
        <v>20128</v>
      </c>
      <c r="B154" s="268" t="s">
        <v>227</v>
      </c>
      <c r="C154" s="131">
        <f>SUM(C155:C160)</f>
        <v>134</v>
      </c>
    </row>
    <row r="155" s="255" customFormat="1" ht="26" customHeight="1" spans="1:3">
      <c r="A155" s="266">
        <v>2012801</v>
      </c>
      <c r="B155" s="266" t="s">
        <v>136</v>
      </c>
      <c r="C155" s="131">
        <v>80</v>
      </c>
    </row>
    <row r="156" s="255" customFormat="1" ht="26" customHeight="1" spans="1:3">
      <c r="A156" s="266">
        <v>2012802</v>
      </c>
      <c r="B156" s="266" t="s">
        <v>137</v>
      </c>
      <c r="C156" s="131">
        <v>13</v>
      </c>
    </row>
    <row r="157" s="262" customFormat="1" ht="26" hidden="1" customHeight="1" spans="1:3">
      <c r="A157" s="269">
        <v>2012803</v>
      </c>
      <c r="B157" s="269" t="s">
        <v>138</v>
      </c>
      <c r="C157" s="270"/>
    </row>
    <row r="158" s="262" customFormat="1" ht="26" hidden="1" customHeight="1" spans="1:3">
      <c r="A158" s="269">
        <v>2012804</v>
      </c>
      <c r="B158" s="269" t="s">
        <v>228</v>
      </c>
      <c r="C158" s="270"/>
    </row>
    <row r="159" s="262" customFormat="1" ht="26" hidden="1" customHeight="1" spans="1:3">
      <c r="A159" s="269">
        <v>2012850</v>
      </c>
      <c r="B159" s="269" t="s">
        <v>145</v>
      </c>
      <c r="C159" s="270"/>
    </row>
    <row r="160" s="255" customFormat="1" ht="26" customHeight="1" spans="1:3">
      <c r="A160" s="266">
        <v>2012899</v>
      </c>
      <c r="B160" s="266" t="s">
        <v>229</v>
      </c>
      <c r="C160" s="131">
        <v>41</v>
      </c>
    </row>
    <row r="161" s="255" customFormat="1" ht="26" customHeight="1" spans="1:3">
      <c r="A161" s="266">
        <v>20129</v>
      </c>
      <c r="B161" s="268" t="s">
        <v>230</v>
      </c>
      <c r="C161" s="131">
        <f>SUM(C162:C167)</f>
        <v>610</v>
      </c>
    </row>
    <row r="162" s="255" customFormat="1" ht="26" customHeight="1" spans="1:3">
      <c r="A162" s="266">
        <v>2012901</v>
      </c>
      <c r="B162" s="266" t="s">
        <v>136</v>
      </c>
      <c r="C162" s="131">
        <v>309</v>
      </c>
    </row>
    <row r="163" s="255" customFormat="1" ht="26" customHeight="1" spans="1:3">
      <c r="A163" s="266">
        <v>2012902</v>
      </c>
      <c r="B163" s="266" t="s">
        <v>137</v>
      </c>
      <c r="C163" s="131">
        <v>17</v>
      </c>
    </row>
    <row r="164" s="262" customFormat="1" ht="26" hidden="1" customHeight="1" spans="1:3">
      <c r="A164" s="269">
        <v>2012903</v>
      </c>
      <c r="B164" s="269" t="s">
        <v>138</v>
      </c>
      <c r="C164" s="270"/>
    </row>
    <row r="165" s="255" customFormat="1" ht="26" customHeight="1" spans="1:3">
      <c r="A165" s="266">
        <v>2012906</v>
      </c>
      <c r="B165" s="266" t="s">
        <v>231</v>
      </c>
      <c r="C165" s="131">
        <v>225</v>
      </c>
    </row>
    <row r="166" s="262" customFormat="1" ht="26" hidden="1" customHeight="1" spans="1:3">
      <c r="A166" s="269">
        <v>2012950</v>
      </c>
      <c r="B166" s="269" t="s">
        <v>145</v>
      </c>
      <c r="C166" s="270"/>
    </row>
    <row r="167" s="255" customFormat="1" ht="26" customHeight="1" spans="1:3">
      <c r="A167" s="266">
        <v>2012999</v>
      </c>
      <c r="B167" s="266" t="s">
        <v>232</v>
      </c>
      <c r="C167" s="131">
        <v>59</v>
      </c>
    </row>
    <row r="168" s="255" customFormat="1" ht="26" customHeight="1" spans="1:3">
      <c r="A168" s="266">
        <v>20131</v>
      </c>
      <c r="B168" s="268" t="s">
        <v>233</v>
      </c>
      <c r="C168" s="131">
        <f>SUM(C169:C174)</f>
        <v>1598</v>
      </c>
    </row>
    <row r="169" s="255" customFormat="1" ht="26" customHeight="1" spans="1:3">
      <c r="A169" s="266">
        <v>2013101</v>
      </c>
      <c r="B169" s="266" t="s">
        <v>136</v>
      </c>
      <c r="C169" s="131">
        <v>934</v>
      </c>
    </row>
    <row r="170" s="262" customFormat="1" ht="26" hidden="1" customHeight="1" spans="1:3">
      <c r="A170" s="269">
        <v>2013102</v>
      </c>
      <c r="B170" s="269" t="s">
        <v>148</v>
      </c>
      <c r="C170" s="270"/>
    </row>
    <row r="171" s="262" customFormat="1" ht="26" hidden="1" customHeight="1" spans="1:3">
      <c r="A171" s="269">
        <v>2013103</v>
      </c>
      <c r="B171" s="269" t="s">
        <v>138</v>
      </c>
      <c r="C171" s="270"/>
    </row>
    <row r="172" s="262" customFormat="1" ht="26" hidden="1" customHeight="1" spans="1:3">
      <c r="A172" s="269">
        <v>2013105</v>
      </c>
      <c r="B172" s="269" t="s">
        <v>234</v>
      </c>
      <c r="C172" s="270"/>
    </row>
    <row r="173" s="262" customFormat="1" ht="26" hidden="1" customHeight="1" spans="1:3">
      <c r="A173" s="269">
        <v>2013150</v>
      </c>
      <c r="B173" s="269" t="s">
        <v>145</v>
      </c>
      <c r="C173" s="270"/>
    </row>
    <row r="174" s="255" customFormat="1" ht="26" customHeight="1" spans="1:3">
      <c r="A174" s="266">
        <v>2013199</v>
      </c>
      <c r="B174" s="266" t="s">
        <v>235</v>
      </c>
      <c r="C174" s="131">
        <v>664</v>
      </c>
    </row>
    <row r="175" s="255" customFormat="1" ht="26" customHeight="1" spans="1:3">
      <c r="A175" s="266">
        <v>20132</v>
      </c>
      <c r="B175" s="268" t="s">
        <v>236</v>
      </c>
      <c r="C175" s="131">
        <f>SUM(C176:C181)</f>
        <v>1039</v>
      </c>
    </row>
    <row r="176" s="255" customFormat="1" ht="26" customHeight="1" spans="1:3">
      <c r="A176" s="266">
        <v>2013201</v>
      </c>
      <c r="B176" s="266" t="s">
        <v>136</v>
      </c>
      <c r="C176" s="131">
        <v>598</v>
      </c>
    </row>
    <row r="177" s="262" customFormat="1" ht="26" hidden="1" customHeight="1" spans="1:3">
      <c r="A177" s="269">
        <v>2013202</v>
      </c>
      <c r="B177" s="269" t="s">
        <v>148</v>
      </c>
      <c r="C177" s="270"/>
    </row>
    <row r="178" s="262" customFormat="1" ht="26" hidden="1" customHeight="1" spans="1:3">
      <c r="A178" s="269">
        <v>2013203</v>
      </c>
      <c r="B178" s="269" t="s">
        <v>138</v>
      </c>
      <c r="C178" s="270"/>
    </row>
    <row r="179" s="262" customFormat="1" ht="26" hidden="1" customHeight="1" spans="1:3">
      <c r="A179" s="269">
        <v>2013204</v>
      </c>
      <c r="B179" s="269" t="s">
        <v>237</v>
      </c>
      <c r="C179" s="270"/>
    </row>
    <row r="180" s="262" customFormat="1" ht="26" hidden="1" customHeight="1" spans="1:3">
      <c r="A180" s="269">
        <v>2013250</v>
      </c>
      <c r="B180" s="269" t="s">
        <v>145</v>
      </c>
      <c r="C180" s="270"/>
    </row>
    <row r="181" s="255" customFormat="1" ht="26" customHeight="1" spans="1:3">
      <c r="A181" s="266">
        <v>2013299</v>
      </c>
      <c r="B181" s="266" t="s">
        <v>238</v>
      </c>
      <c r="C181" s="131">
        <v>441</v>
      </c>
    </row>
    <row r="182" s="255" customFormat="1" ht="26" customHeight="1" spans="1:3">
      <c r="A182" s="266">
        <v>20133</v>
      </c>
      <c r="B182" s="268" t="s">
        <v>239</v>
      </c>
      <c r="C182" s="131">
        <f>SUM(C183:C188)</f>
        <v>1019</v>
      </c>
    </row>
    <row r="183" s="255" customFormat="1" ht="26" customHeight="1" spans="1:3">
      <c r="A183" s="266">
        <v>2013301</v>
      </c>
      <c r="B183" s="266" t="s">
        <v>136</v>
      </c>
      <c r="C183" s="131">
        <v>366</v>
      </c>
    </row>
    <row r="184" s="255" customFormat="1" ht="26" customHeight="1" spans="1:3">
      <c r="A184" s="266">
        <v>2013302</v>
      </c>
      <c r="B184" s="266" t="s">
        <v>137</v>
      </c>
      <c r="C184" s="131">
        <v>3</v>
      </c>
    </row>
    <row r="185" s="262" customFormat="1" ht="26" hidden="1" customHeight="1" spans="1:3">
      <c r="A185" s="269">
        <v>2013303</v>
      </c>
      <c r="B185" s="269" t="s">
        <v>138</v>
      </c>
      <c r="C185" s="270"/>
    </row>
    <row r="186" s="262" customFormat="1" ht="26" hidden="1" customHeight="1" spans="1:3">
      <c r="A186" s="269">
        <v>2013304</v>
      </c>
      <c r="B186" s="269" t="s">
        <v>240</v>
      </c>
      <c r="C186" s="270"/>
    </row>
    <row r="187" s="262" customFormat="1" ht="26" hidden="1" customHeight="1" spans="1:3">
      <c r="A187" s="269">
        <v>2013350</v>
      </c>
      <c r="B187" s="269" t="s">
        <v>145</v>
      </c>
      <c r="C187" s="270"/>
    </row>
    <row r="188" s="255" customFormat="1" ht="26" customHeight="1" spans="1:3">
      <c r="A188" s="266">
        <v>2013399</v>
      </c>
      <c r="B188" s="266" t="s">
        <v>241</v>
      </c>
      <c r="C188" s="131">
        <v>650</v>
      </c>
    </row>
    <row r="189" s="255" customFormat="1" ht="26" customHeight="1" spans="1:3">
      <c r="A189" s="266">
        <v>20134</v>
      </c>
      <c r="B189" s="268" t="s">
        <v>242</v>
      </c>
      <c r="C189" s="131">
        <f>SUM(C190:C196)</f>
        <v>342</v>
      </c>
    </row>
    <row r="190" s="255" customFormat="1" ht="26" customHeight="1" spans="1:3">
      <c r="A190" s="266">
        <v>2013401</v>
      </c>
      <c r="B190" s="266" t="s">
        <v>136</v>
      </c>
      <c r="C190" s="131">
        <v>164</v>
      </c>
    </row>
    <row r="191" s="255" customFormat="1" ht="26" customHeight="1" spans="1:3">
      <c r="A191" s="266">
        <v>2013402</v>
      </c>
      <c r="B191" s="266" t="s">
        <v>137</v>
      </c>
      <c r="C191" s="131">
        <v>39</v>
      </c>
    </row>
    <row r="192" s="262" customFormat="1" ht="26" hidden="1" customHeight="1" spans="1:3">
      <c r="A192" s="269">
        <v>2013403</v>
      </c>
      <c r="B192" s="269" t="s">
        <v>138</v>
      </c>
      <c r="C192" s="270"/>
    </row>
    <row r="193" s="255" customFormat="1" ht="26" customHeight="1" spans="1:3">
      <c r="A193" s="266">
        <v>2013404</v>
      </c>
      <c r="B193" s="266" t="s">
        <v>243</v>
      </c>
      <c r="C193" s="131">
        <v>43</v>
      </c>
    </row>
    <row r="194" s="262" customFormat="1" ht="26" hidden="1" customHeight="1" spans="1:3">
      <c r="A194" s="269">
        <v>2013405</v>
      </c>
      <c r="B194" s="269" t="s">
        <v>244</v>
      </c>
      <c r="C194" s="270"/>
    </row>
    <row r="195" s="262" customFormat="1" ht="26" hidden="1" customHeight="1" spans="1:3">
      <c r="A195" s="269">
        <v>2013450</v>
      </c>
      <c r="B195" s="269" t="s">
        <v>145</v>
      </c>
      <c r="C195" s="270"/>
    </row>
    <row r="196" s="255" customFormat="1" ht="26" customHeight="1" spans="1:3">
      <c r="A196" s="266">
        <v>2013499</v>
      </c>
      <c r="B196" s="266" t="s">
        <v>245</v>
      </c>
      <c r="C196" s="131">
        <v>96</v>
      </c>
    </row>
    <row r="197" s="262" customFormat="1" ht="26" hidden="1" customHeight="1" spans="1:3">
      <c r="A197" s="269">
        <v>20135</v>
      </c>
      <c r="B197" s="271" t="s">
        <v>246</v>
      </c>
      <c r="C197" s="270">
        <f>SUM(C198:C202)</f>
        <v>0</v>
      </c>
    </row>
    <row r="198" s="262" customFormat="1" ht="26" hidden="1" customHeight="1" spans="1:3">
      <c r="A198" s="269">
        <v>2013501</v>
      </c>
      <c r="B198" s="269" t="s">
        <v>182</v>
      </c>
      <c r="C198" s="270"/>
    </row>
    <row r="199" s="262" customFormat="1" ht="26" hidden="1" customHeight="1" spans="1:3">
      <c r="A199" s="269">
        <v>2013502</v>
      </c>
      <c r="B199" s="269" t="s">
        <v>148</v>
      </c>
      <c r="C199" s="270"/>
    </row>
    <row r="200" s="262" customFormat="1" ht="26" hidden="1" customHeight="1" spans="1:3">
      <c r="A200" s="269">
        <v>2013503</v>
      </c>
      <c r="B200" s="269" t="s">
        <v>138</v>
      </c>
      <c r="C200" s="270"/>
    </row>
    <row r="201" s="262" customFormat="1" ht="26" hidden="1" customHeight="1" spans="1:3">
      <c r="A201" s="269">
        <v>2013550</v>
      </c>
      <c r="B201" s="269" t="s">
        <v>145</v>
      </c>
      <c r="C201" s="270"/>
    </row>
    <row r="202" s="262" customFormat="1" ht="26" hidden="1" customHeight="1" spans="1:3">
      <c r="A202" s="269">
        <v>2013599</v>
      </c>
      <c r="B202" s="269" t="s">
        <v>247</v>
      </c>
      <c r="C202" s="270"/>
    </row>
    <row r="203" s="255" customFormat="1" ht="26" customHeight="1" spans="1:3">
      <c r="A203" s="266">
        <v>20136</v>
      </c>
      <c r="B203" s="268" t="s">
        <v>248</v>
      </c>
      <c r="C203" s="131">
        <f>SUM(C204:C208)</f>
        <v>374</v>
      </c>
    </row>
    <row r="204" s="255" customFormat="1" ht="26" customHeight="1" spans="1:3">
      <c r="A204" s="266">
        <v>2013601</v>
      </c>
      <c r="B204" s="266" t="s">
        <v>136</v>
      </c>
      <c r="C204" s="131">
        <v>311</v>
      </c>
    </row>
    <row r="205" s="255" customFormat="1" ht="26" customHeight="1" spans="1:3">
      <c r="A205" s="266">
        <v>2013602</v>
      </c>
      <c r="B205" s="266" t="s">
        <v>137</v>
      </c>
      <c r="C205" s="131">
        <v>42</v>
      </c>
    </row>
    <row r="206" s="262" customFormat="1" ht="26" hidden="1" customHeight="1" spans="1:3">
      <c r="A206" s="269">
        <v>2013603</v>
      </c>
      <c r="B206" s="269" t="s">
        <v>138</v>
      </c>
      <c r="C206" s="270"/>
    </row>
    <row r="207" s="262" customFormat="1" ht="26" hidden="1" customHeight="1" spans="1:3">
      <c r="A207" s="269">
        <v>2013650</v>
      </c>
      <c r="B207" s="269" t="s">
        <v>145</v>
      </c>
      <c r="C207" s="270"/>
    </row>
    <row r="208" s="255" customFormat="1" ht="26" customHeight="1" spans="1:3">
      <c r="A208" s="266">
        <v>2013699</v>
      </c>
      <c r="B208" s="266" t="s">
        <v>249</v>
      </c>
      <c r="C208" s="131">
        <v>21</v>
      </c>
    </row>
    <row r="209" s="262" customFormat="1" ht="26" hidden="1" customHeight="1" spans="1:3">
      <c r="A209" s="269">
        <v>20137</v>
      </c>
      <c r="B209" s="271" t="s">
        <v>250</v>
      </c>
      <c r="C209" s="270">
        <f>SUM(C210:C215)</f>
        <v>0</v>
      </c>
    </row>
    <row r="210" s="262" customFormat="1" ht="26" hidden="1" customHeight="1" spans="1:3">
      <c r="A210" s="269">
        <v>2013701</v>
      </c>
      <c r="B210" s="269" t="s">
        <v>182</v>
      </c>
      <c r="C210" s="270"/>
    </row>
    <row r="211" s="262" customFormat="1" ht="26" hidden="1" customHeight="1" spans="1:3">
      <c r="A211" s="269">
        <v>2013702</v>
      </c>
      <c r="B211" s="269" t="s">
        <v>148</v>
      </c>
      <c r="C211" s="270"/>
    </row>
    <row r="212" s="262" customFormat="1" ht="26" hidden="1" customHeight="1" spans="1:3">
      <c r="A212" s="269">
        <v>2013703</v>
      </c>
      <c r="B212" s="269" t="s">
        <v>138</v>
      </c>
      <c r="C212" s="270"/>
    </row>
    <row r="213" s="262" customFormat="1" ht="26" hidden="1" customHeight="1" spans="1:3">
      <c r="A213" s="269">
        <v>2013704</v>
      </c>
      <c r="B213" s="269" t="s">
        <v>251</v>
      </c>
      <c r="C213" s="270"/>
    </row>
    <row r="214" s="262" customFormat="1" ht="26" hidden="1" customHeight="1" spans="1:3">
      <c r="A214" s="269">
        <v>2013750</v>
      </c>
      <c r="B214" s="269" t="s">
        <v>145</v>
      </c>
      <c r="C214" s="270"/>
    </row>
    <row r="215" s="262" customFormat="1" ht="26" hidden="1" customHeight="1" spans="1:3">
      <c r="A215" s="269">
        <v>2013799</v>
      </c>
      <c r="B215" s="269" t="s">
        <v>252</v>
      </c>
      <c r="C215" s="270"/>
    </row>
    <row r="216" s="255" customFormat="1" ht="26" customHeight="1" spans="1:3">
      <c r="A216" s="266">
        <v>20138</v>
      </c>
      <c r="B216" s="268" t="s">
        <v>253</v>
      </c>
      <c r="C216" s="131">
        <f>SUM(C217:C230)</f>
        <v>4422</v>
      </c>
    </row>
    <row r="217" s="255" customFormat="1" ht="26" customHeight="1" spans="1:3">
      <c r="A217" s="266">
        <v>2013801</v>
      </c>
      <c r="B217" s="266" t="s">
        <v>136</v>
      </c>
      <c r="C217" s="131">
        <v>3115</v>
      </c>
    </row>
    <row r="218" s="262" customFormat="1" ht="26" hidden="1" customHeight="1" spans="1:3">
      <c r="A218" s="269">
        <v>2013802</v>
      </c>
      <c r="B218" s="269" t="s">
        <v>148</v>
      </c>
      <c r="C218" s="270"/>
    </row>
    <row r="219" s="262" customFormat="1" ht="26" hidden="1" customHeight="1" spans="1:3">
      <c r="A219" s="269">
        <v>2013803</v>
      </c>
      <c r="B219" s="269" t="s">
        <v>138</v>
      </c>
      <c r="C219" s="270"/>
    </row>
    <row r="220" s="255" customFormat="1" ht="26" customHeight="1" spans="1:3">
      <c r="A220" s="266">
        <v>2013804</v>
      </c>
      <c r="B220" s="266" t="s">
        <v>254</v>
      </c>
      <c r="C220" s="131">
        <v>68</v>
      </c>
    </row>
    <row r="221" s="255" customFormat="1" ht="26" customHeight="1" spans="1:3">
      <c r="A221" s="266">
        <v>2013805</v>
      </c>
      <c r="B221" s="266" t="s">
        <v>255</v>
      </c>
      <c r="C221" s="131">
        <v>257</v>
      </c>
    </row>
    <row r="222" s="262" customFormat="1" ht="26" hidden="1" customHeight="1" spans="1:3">
      <c r="A222" s="269">
        <v>2013808</v>
      </c>
      <c r="B222" s="269" t="s">
        <v>178</v>
      </c>
      <c r="C222" s="270"/>
    </row>
    <row r="223" s="255" customFormat="1" ht="26" customHeight="1" spans="1:3">
      <c r="A223" s="266">
        <v>2013810</v>
      </c>
      <c r="B223" s="266" t="s">
        <v>256</v>
      </c>
      <c r="C223" s="131">
        <v>5</v>
      </c>
    </row>
    <row r="224" s="255" customFormat="1" ht="26" customHeight="1" spans="1:3">
      <c r="A224" s="266">
        <v>2013812</v>
      </c>
      <c r="B224" s="266" t="s">
        <v>257</v>
      </c>
      <c r="C224" s="131">
        <v>98</v>
      </c>
    </row>
    <row r="225" s="262" customFormat="1" ht="26" hidden="1" customHeight="1" spans="1:3">
      <c r="A225" s="269">
        <v>2013813</v>
      </c>
      <c r="B225" s="269" t="s">
        <v>258</v>
      </c>
      <c r="C225" s="270"/>
    </row>
    <row r="226" s="262" customFormat="1" ht="26" hidden="1" customHeight="1" spans="1:3">
      <c r="A226" s="269">
        <v>2013814</v>
      </c>
      <c r="B226" s="269" t="s">
        <v>259</v>
      </c>
      <c r="C226" s="270"/>
    </row>
    <row r="227" s="255" customFormat="1" ht="26" customHeight="1" spans="1:3">
      <c r="A227" s="266">
        <v>2013815</v>
      </c>
      <c r="B227" s="266" t="s">
        <v>260</v>
      </c>
      <c r="C227" s="131">
        <v>43</v>
      </c>
    </row>
    <row r="228" s="255" customFormat="1" ht="26" customHeight="1" spans="1:3">
      <c r="A228" s="266">
        <v>2013816</v>
      </c>
      <c r="B228" s="266" t="s">
        <v>261</v>
      </c>
      <c r="C228" s="131">
        <v>268</v>
      </c>
    </row>
    <row r="229" s="262" customFormat="1" ht="26" hidden="1" customHeight="1" spans="1:3">
      <c r="A229" s="269">
        <v>2013850</v>
      </c>
      <c r="B229" s="269" t="s">
        <v>145</v>
      </c>
      <c r="C229" s="270"/>
    </row>
    <row r="230" s="255" customFormat="1" ht="26" customHeight="1" spans="1:3">
      <c r="A230" s="266">
        <v>2013899</v>
      </c>
      <c r="B230" s="266" t="s">
        <v>262</v>
      </c>
      <c r="C230" s="131">
        <v>568</v>
      </c>
    </row>
    <row r="231" s="255" customFormat="1" ht="26" customHeight="1" spans="1:3">
      <c r="A231" s="266">
        <v>20139</v>
      </c>
      <c r="B231" s="268" t="s">
        <v>263</v>
      </c>
      <c r="C231" s="131">
        <f>SUM(C232:C237)</f>
        <v>175</v>
      </c>
    </row>
    <row r="232" s="255" customFormat="1" ht="26" customHeight="1" spans="1:3">
      <c r="A232" s="266">
        <v>2013901</v>
      </c>
      <c r="B232" s="266" t="s">
        <v>136</v>
      </c>
      <c r="C232" s="131">
        <v>163</v>
      </c>
    </row>
    <row r="233" s="262" customFormat="1" ht="26" hidden="1" customHeight="1" spans="1:3">
      <c r="A233" s="269">
        <v>2013902</v>
      </c>
      <c r="B233" s="269" t="s">
        <v>148</v>
      </c>
      <c r="C233" s="270"/>
    </row>
    <row r="234" s="262" customFormat="1" ht="26" hidden="1" customHeight="1" spans="1:3">
      <c r="A234" s="269">
        <v>2013903</v>
      </c>
      <c r="B234" s="269" t="s">
        <v>138</v>
      </c>
      <c r="C234" s="270"/>
    </row>
    <row r="235" s="262" customFormat="1" ht="26" hidden="1" customHeight="1" spans="1:3">
      <c r="A235" s="269">
        <v>2013904</v>
      </c>
      <c r="B235" s="269" t="s">
        <v>234</v>
      </c>
      <c r="C235" s="270"/>
    </row>
    <row r="236" s="262" customFormat="1" ht="26" hidden="1" customHeight="1" spans="1:3">
      <c r="A236" s="269">
        <v>2013950</v>
      </c>
      <c r="B236" s="269" t="s">
        <v>145</v>
      </c>
      <c r="C236" s="270"/>
    </row>
    <row r="237" s="255" customFormat="1" ht="26" customHeight="1" spans="1:3">
      <c r="A237" s="266">
        <v>2013999</v>
      </c>
      <c r="B237" s="266" t="s">
        <v>264</v>
      </c>
      <c r="C237" s="133">
        <v>12</v>
      </c>
    </row>
    <row r="238" s="255" customFormat="1" ht="26" customHeight="1" spans="1:3">
      <c r="A238" s="266">
        <v>20140</v>
      </c>
      <c r="B238" s="272" t="s">
        <v>265</v>
      </c>
      <c r="C238" s="131">
        <f>SUM(C239:C244)</f>
        <v>262</v>
      </c>
    </row>
    <row r="239" s="255" customFormat="1" ht="26" customHeight="1" spans="1:3">
      <c r="A239" s="266">
        <v>2014001</v>
      </c>
      <c r="B239" s="266" t="s">
        <v>136</v>
      </c>
      <c r="C239" s="135">
        <v>27</v>
      </c>
    </row>
    <row r="240" s="262" customFormat="1" ht="26" hidden="1" customHeight="1" spans="1:3">
      <c r="A240" s="269">
        <v>2014002</v>
      </c>
      <c r="B240" s="269" t="s">
        <v>148</v>
      </c>
      <c r="C240" s="270"/>
    </row>
    <row r="241" s="262" customFormat="1" ht="26" hidden="1" customHeight="1" spans="1:3">
      <c r="A241" s="269">
        <v>2014003</v>
      </c>
      <c r="B241" s="269" t="s">
        <v>138</v>
      </c>
      <c r="C241" s="270"/>
    </row>
    <row r="242" s="255" customFormat="1" ht="26" customHeight="1" spans="1:3">
      <c r="A242" s="266">
        <v>2014004</v>
      </c>
      <c r="B242" s="266" t="s">
        <v>266</v>
      </c>
      <c r="C242" s="131">
        <v>40</v>
      </c>
    </row>
    <row r="243" s="262" customFormat="1" ht="26" hidden="1" customHeight="1" spans="1:3">
      <c r="A243" s="273">
        <v>2014050</v>
      </c>
      <c r="B243" s="273" t="s">
        <v>145</v>
      </c>
      <c r="C243" s="270"/>
    </row>
    <row r="244" s="255" customFormat="1" ht="26" customHeight="1" spans="1:3">
      <c r="A244" s="266">
        <v>2014099</v>
      </c>
      <c r="B244" s="266" t="s">
        <v>267</v>
      </c>
      <c r="C244" s="131">
        <v>195</v>
      </c>
    </row>
    <row r="245" s="255" customFormat="1" ht="26" customHeight="1" spans="1:3">
      <c r="A245" s="274">
        <v>20141</v>
      </c>
      <c r="B245" s="275" t="s">
        <v>268</v>
      </c>
      <c r="C245" s="131">
        <f>SUM(C246:C250)</f>
        <v>613</v>
      </c>
    </row>
    <row r="246" s="255" customFormat="1" ht="26" customHeight="1" spans="1:3">
      <c r="A246" s="274">
        <v>2014101</v>
      </c>
      <c r="B246" s="274" t="s">
        <v>269</v>
      </c>
      <c r="C246" s="131">
        <v>60</v>
      </c>
    </row>
    <row r="247" s="255" customFormat="1" ht="26" customHeight="1" spans="1:3">
      <c r="A247" s="274">
        <v>2014102</v>
      </c>
      <c r="B247" s="274" t="s">
        <v>270</v>
      </c>
      <c r="C247" s="131">
        <v>237</v>
      </c>
    </row>
    <row r="248" s="255" customFormat="1" ht="26" customHeight="1" spans="1:3">
      <c r="A248" s="274">
        <v>2014103</v>
      </c>
      <c r="B248" s="274" t="s">
        <v>271</v>
      </c>
      <c r="C248" s="131">
        <v>225</v>
      </c>
    </row>
    <row r="249" s="262" customFormat="1" ht="26" hidden="1" customHeight="1" spans="1:3">
      <c r="A249" s="273">
        <v>2014150</v>
      </c>
      <c r="B249" s="273" t="s">
        <v>145</v>
      </c>
      <c r="C249" s="270"/>
    </row>
    <row r="250" s="255" customFormat="1" ht="26" customHeight="1" spans="1:3">
      <c r="A250" s="274">
        <v>2014199</v>
      </c>
      <c r="B250" s="274" t="s">
        <v>272</v>
      </c>
      <c r="C250" s="131">
        <v>91</v>
      </c>
    </row>
    <row r="251" s="255" customFormat="1" ht="26" customHeight="1" spans="1:3">
      <c r="A251" s="266">
        <v>20199</v>
      </c>
      <c r="B251" s="268" t="s">
        <v>273</v>
      </c>
      <c r="C251" s="131">
        <f>SUM(C252:C253)</f>
        <v>96</v>
      </c>
    </row>
    <row r="252" s="262" customFormat="1" ht="26" hidden="1" customHeight="1" spans="1:3">
      <c r="A252" s="269">
        <v>2019901</v>
      </c>
      <c r="B252" s="269" t="s">
        <v>274</v>
      </c>
      <c r="C252" s="270"/>
    </row>
    <row r="253" s="255" customFormat="1" ht="26" customHeight="1" spans="1:3">
      <c r="A253" s="266">
        <v>2019999</v>
      </c>
      <c r="B253" s="266" t="s">
        <v>275</v>
      </c>
      <c r="C253" s="131">
        <v>96</v>
      </c>
    </row>
    <row r="254" s="262" customFormat="1" ht="26" hidden="1" customHeight="1" spans="1:3">
      <c r="A254" s="269">
        <v>202</v>
      </c>
      <c r="B254" s="271" t="s">
        <v>276</v>
      </c>
      <c r="C254" s="270">
        <f>SUM(C255,C262,C265,C268,C274,C279,C281,C286,C292)</f>
        <v>0</v>
      </c>
    </row>
    <row r="255" s="262" customFormat="1" ht="26" hidden="1" customHeight="1" spans="1:3">
      <c r="A255" s="269">
        <v>20201</v>
      </c>
      <c r="B255" s="271" t="s">
        <v>277</v>
      </c>
      <c r="C255" s="270">
        <f>SUM(C256:C261)</f>
        <v>0</v>
      </c>
    </row>
    <row r="256" s="262" customFormat="1" ht="26" hidden="1" customHeight="1" spans="1:3">
      <c r="A256" s="269">
        <v>2020101</v>
      </c>
      <c r="B256" s="269" t="s">
        <v>182</v>
      </c>
      <c r="C256" s="270"/>
    </row>
    <row r="257" s="262" customFormat="1" ht="26" hidden="1" customHeight="1" spans="1:3">
      <c r="A257" s="269">
        <v>2020102</v>
      </c>
      <c r="B257" s="269" t="s">
        <v>148</v>
      </c>
      <c r="C257" s="270"/>
    </row>
    <row r="258" s="262" customFormat="1" ht="26" hidden="1" customHeight="1" spans="1:3">
      <c r="A258" s="269">
        <v>2020103</v>
      </c>
      <c r="B258" s="269" t="s">
        <v>138</v>
      </c>
      <c r="C258" s="270"/>
    </row>
    <row r="259" s="262" customFormat="1" ht="26" hidden="1" customHeight="1" spans="1:3">
      <c r="A259" s="269">
        <v>2020104</v>
      </c>
      <c r="B259" s="269" t="s">
        <v>234</v>
      </c>
      <c r="C259" s="270"/>
    </row>
    <row r="260" s="262" customFormat="1" ht="26" hidden="1" customHeight="1" spans="1:3">
      <c r="A260" s="269">
        <v>2020150</v>
      </c>
      <c r="B260" s="269" t="s">
        <v>145</v>
      </c>
      <c r="C260" s="270"/>
    </row>
    <row r="261" s="262" customFormat="1" ht="26" hidden="1" customHeight="1" spans="1:3">
      <c r="A261" s="269">
        <v>2020199</v>
      </c>
      <c r="B261" s="269" t="s">
        <v>278</v>
      </c>
      <c r="C261" s="270"/>
    </row>
    <row r="262" s="262" customFormat="1" ht="26" hidden="1" customHeight="1" spans="1:3">
      <c r="A262" s="269">
        <v>20202</v>
      </c>
      <c r="B262" s="271" t="s">
        <v>279</v>
      </c>
      <c r="C262" s="270">
        <f>SUM(C263:C264)</f>
        <v>0</v>
      </c>
    </row>
    <row r="263" s="262" customFormat="1" ht="26" hidden="1" customHeight="1" spans="1:3">
      <c r="A263" s="269">
        <v>2020201</v>
      </c>
      <c r="B263" s="269" t="s">
        <v>280</v>
      </c>
      <c r="C263" s="270"/>
    </row>
    <row r="264" s="262" customFormat="1" ht="26" hidden="1" customHeight="1" spans="1:3">
      <c r="A264" s="269">
        <v>2020202</v>
      </c>
      <c r="B264" s="269" t="s">
        <v>281</v>
      </c>
      <c r="C264" s="270"/>
    </row>
    <row r="265" s="262" customFormat="1" ht="26" hidden="1" customHeight="1" spans="1:3">
      <c r="A265" s="269">
        <v>20203</v>
      </c>
      <c r="B265" s="271" t="s">
        <v>282</v>
      </c>
      <c r="C265" s="270">
        <f>SUM(C266:C267)</f>
        <v>0</v>
      </c>
    </row>
    <row r="266" s="262" customFormat="1" ht="26" hidden="1" customHeight="1" spans="1:3">
      <c r="A266" s="269">
        <v>2020304</v>
      </c>
      <c r="B266" s="269" t="s">
        <v>283</v>
      </c>
      <c r="C266" s="270"/>
    </row>
    <row r="267" s="262" customFormat="1" ht="26" hidden="1" customHeight="1" spans="1:3">
      <c r="A267" s="269">
        <v>2020306</v>
      </c>
      <c r="B267" s="269" t="s">
        <v>284</v>
      </c>
      <c r="C267" s="270"/>
    </row>
    <row r="268" s="262" customFormat="1" ht="26" hidden="1" customHeight="1" spans="1:3">
      <c r="A268" s="269">
        <v>20204</v>
      </c>
      <c r="B268" s="271" t="s">
        <v>285</v>
      </c>
      <c r="C268" s="270">
        <f>SUM(C269:C273)</f>
        <v>0</v>
      </c>
    </row>
    <row r="269" s="262" customFormat="1" ht="26" hidden="1" customHeight="1" spans="1:3">
      <c r="A269" s="269">
        <v>2020401</v>
      </c>
      <c r="B269" s="269" t="s">
        <v>286</v>
      </c>
      <c r="C269" s="270"/>
    </row>
    <row r="270" s="262" customFormat="1" ht="26" hidden="1" customHeight="1" spans="1:3">
      <c r="A270" s="269">
        <v>2020402</v>
      </c>
      <c r="B270" s="269" t="s">
        <v>287</v>
      </c>
      <c r="C270" s="270"/>
    </row>
    <row r="271" s="262" customFormat="1" ht="26" hidden="1" customHeight="1" spans="1:3">
      <c r="A271" s="269">
        <v>2020403</v>
      </c>
      <c r="B271" s="269" t="s">
        <v>288</v>
      </c>
      <c r="C271" s="270"/>
    </row>
    <row r="272" s="262" customFormat="1" ht="26" hidden="1" customHeight="1" spans="1:3">
      <c r="A272" s="269">
        <v>2020404</v>
      </c>
      <c r="B272" s="269" t="s">
        <v>289</v>
      </c>
      <c r="C272" s="270"/>
    </row>
    <row r="273" s="262" customFormat="1" ht="26" hidden="1" customHeight="1" spans="1:3">
      <c r="A273" s="269">
        <v>2020499</v>
      </c>
      <c r="B273" s="269" t="s">
        <v>290</v>
      </c>
      <c r="C273" s="270"/>
    </row>
    <row r="274" s="262" customFormat="1" ht="26" hidden="1" customHeight="1" spans="1:3">
      <c r="A274" s="269">
        <v>20205</v>
      </c>
      <c r="B274" s="271" t="s">
        <v>291</v>
      </c>
      <c r="C274" s="270">
        <f>SUM(C275:C278)</f>
        <v>0</v>
      </c>
    </row>
    <row r="275" s="262" customFormat="1" ht="26" hidden="1" customHeight="1" spans="1:3">
      <c r="A275" s="269">
        <v>2020503</v>
      </c>
      <c r="B275" s="269" t="s">
        <v>292</v>
      </c>
      <c r="C275" s="270"/>
    </row>
    <row r="276" s="262" customFormat="1" ht="26" hidden="1" customHeight="1" spans="1:3">
      <c r="A276" s="269">
        <v>2020504</v>
      </c>
      <c r="B276" s="269" t="s">
        <v>293</v>
      </c>
      <c r="C276" s="270"/>
    </row>
    <row r="277" s="262" customFormat="1" ht="26" hidden="1" customHeight="1" spans="1:3">
      <c r="A277" s="269">
        <v>2020505</v>
      </c>
      <c r="B277" s="269" t="s">
        <v>294</v>
      </c>
      <c r="C277" s="270"/>
    </row>
    <row r="278" s="262" customFormat="1" ht="26" hidden="1" customHeight="1" spans="1:3">
      <c r="A278" s="269">
        <v>2020599</v>
      </c>
      <c r="B278" s="269" t="s">
        <v>295</v>
      </c>
      <c r="C278" s="270"/>
    </row>
    <row r="279" s="262" customFormat="1" ht="26" hidden="1" customHeight="1" spans="1:3">
      <c r="A279" s="269">
        <v>20206</v>
      </c>
      <c r="B279" s="271" t="s">
        <v>296</v>
      </c>
      <c r="C279" s="270">
        <f>C280</f>
        <v>0</v>
      </c>
    </row>
    <row r="280" s="262" customFormat="1" ht="26" hidden="1" customHeight="1" spans="1:3">
      <c r="A280" s="269">
        <v>2020601</v>
      </c>
      <c r="B280" s="269" t="s">
        <v>297</v>
      </c>
      <c r="C280" s="270"/>
    </row>
    <row r="281" s="262" customFormat="1" ht="26" hidden="1" customHeight="1" spans="1:3">
      <c r="A281" s="269">
        <v>20207</v>
      </c>
      <c r="B281" s="271" t="s">
        <v>298</v>
      </c>
      <c r="C281" s="270">
        <f>SUM(C282:C285)</f>
        <v>0</v>
      </c>
    </row>
    <row r="282" s="262" customFormat="1" ht="26" hidden="1" customHeight="1" spans="1:3">
      <c r="A282" s="269">
        <v>2020701</v>
      </c>
      <c r="B282" s="269" t="s">
        <v>299</v>
      </c>
      <c r="C282" s="270"/>
    </row>
    <row r="283" s="262" customFormat="1" ht="26" hidden="1" customHeight="1" spans="1:3">
      <c r="A283" s="269">
        <v>2020702</v>
      </c>
      <c r="B283" s="269" t="s">
        <v>300</v>
      </c>
      <c r="C283" s="270"/>
    </row>
    <row r="284" s="262" customFormat="1" ht="26" hidden="1" customHeight="1" spans="1:3">
      <c r="A284" s="269">
        <v>2020703</v>
      </c>
      <c r="B284" s="269" t="s">
        <v>301</v>
      </c>
      <c r="C284" s="270"/>
    </row>
    <row r="285" s="262" customFormat="1" ht="26" hidden="1" customHeight="1" spans="1:3">
      <c r="A285" s="269">
        <v>2020799</v>
      </c>
      <c r="B285" s="269" t="s">
        <v>302</v>
      </c>
      <c r="C285" s="270"/>
    </row>
    <row r="286" s="262" customFormat="1" ht="26" hidden="1" customHeight="1" spans="1:3">
      <c r="A286" s="269">
        <v>20208</v>
      </c>
      <c r="B286" s="271" t="s">
        <v>303</v>
      </c>
      <c r="C286" s="270">
        <f>SUM(C287:C291)</f>
        <v>0</v>
      </c>
    </row>
    <row r="287" s="262" customFormat="1" ht="26" hidden="1" customHeight="1" spans="1:3">
      <c r="A287" s="269">
        <v>2020801</v>
      </c>
      <c r="B287" s="269" t="s">
        <v>182</v>
      </c>
      <c r="C287" s="270"/>
    </row>
    <row r="288" s="262" customFormat="1" ht="26" hidden="1" customHeight="1" spans="1:3">
      <c r="A288" s="269">
        <v>2020802</v>
      </c>
      <c r="B288" s="269" t="s">
        <v>148</v>
      </c>
      <c r="C288" s="270"/>
    </row>
    <row r="289" s="262" customFormat="1" ht="26" hidden="1" customHeight="1" spans="1:3">
      <c r="A289" s="269">
        <v>2020803</v>
      </c>
      <c r="B289" s="269" t="s">
        <v>138</v>
      </c>
      <c r="C289" s="270"/>
    </row>
    <row r="290" s="262" customFormat="1" ht="26" hidden="1" customHeight="1" spans="1:3">
      <c r="A290" s="269">
        <v>2020850</v>
      </c>
      <c r="B290" s="269" t="s">
        <v>145</v>
      </c>
      <c r="C290" s="270"/>
    </row>
    <row r="291" s="262" customFormat="1" ht="26" hidden="1" customHeight="1" spans="1:3">
      <c r="A291" s="269">
        <v>2020899</v>
      </c>
      <c r="B291" s="269" t="s">
        <v>304</v>
      </c>
      <c r="C291" s="270"/>
    </row>
    <row r="292" s="262" customFormat="1" ht="26" hidden="1" customHeight="1" spans="1:3">
      <c r="A292" s="269">
        <v>20299</v>
      </c>
      <c r="B292" s="271" t="s">
        <v>305</v>
      </c>
      <c r="C292" s="270">
        <f>C293</f>
        <v>0</v>
      </c>
    </row>
    <row r="293" s="262" customFormat="1" ht="26" hidden="1" customHeight="1" spans="1:3">
      <c r="A293" s="269">
        <v>2029999</v>
      </c>
      <c r="B293" s="269" t="s">
        <v>306</v>
      </c>
      <c r="C293" s="270"/>
    </row>
    <row r="294" s="255" customFormat="1" ht="26" customHeight="1" spans="1:3">
      <c r="A294" s="266">
        <v>203</v>
      </c>
      <c r="B294" s="267" t="s">
        <v>307</v>
      </c>
      <c r="C294" s="131">
        <f>SUM(C295,C299,C301,C303,C311)</f>
        <v>211</v>
      </c>
    </row>
    <row r="295" s="262" customFormat="1" ht="26" hidden="1" customHeight="1" spans="1:3">
      <c r="A295" s="269">
        <v>20301</v>
      </c>
      <c r="B295" s="271" t="s">
        <v>308</v>
      </c>
      <c r="C295" s="270">
        <f>SUM(C296:C298)</f>
        <v>0</v>
      </c>
    </row>
    <row r="296" s="262" customFormat="1" ht="26" hidden="1" customHeight="1" spans="1:3">
      <c r="A296" s="269">
        <v>2030101</v>
      </c>
      <c r="B296" s="269" t="s">
        <v>309</v>
      </c>
      <c r="C296" s="270"/>
    </row>
    <row r="297" s="262" customFormat="1" ht="26" hidden="1" customHeight="1" spans="1:3">
      <c r="A297" s="269">
        <v>2030102</v>
      </c>
      <c r="B297" s="269" t="s">
        <v>310</v>
      </c>
      <c r="C297" s="270"/>
    </row>
    <row r="298" s="262" customFormat="1" ht="26" hidden="1" customHeight="1" spans="1:3">
      <c r="A298" s="269">
        <v>2030199</v>
      </c>
      <c r="B298" s="269" t="s">
        <v>311</v>
      </c>
      <c r="C298" s="270"/>
    </row>
    <row r="299" s="262" customFormat="1" ht="26" hidden="1" customHeight="1" spans="1:3">
      <c r="A299" s="269">
        <v>20304</v>
      </c>
      <c r="B299" s="271" t="s">
        <v>312</v>
      </c>
      <c r="C299" s="270">
        <f>C300</f>
        <v>0</v>
      </c>
    </row>
    <row r="300" s="262" customFormat="1" ht="26" hidden="1" customHeight="1" spans="1:3">
      <c r="A300" s="269">
        <v>2030401</v>
      </c>
      <c r="B300" s="269" t="s">
        <v>313</v>
      </c>
      <c r="C300" s="270"/>
    </row>
    <row r="301" s="262" customFormat="1" ht="26" hidden="1" customHeight="1" spans="1:3">
      <c r="A301" s="269">
        <v>20305</v>
      </c>
      <c r="B301" s="271" t="s">
        <v>314</v>
      </c>
      <c r="C301" s="270">
        <f>C302</f>
        <v>0</v>
      </c>
    </row>
    <row r="302" s="262" customFormat="1" ht="26" hidden="1" customHeight="1" spans="1:3">
      <c r="A302" s="269">
        <v>2030501</v>
      </c>
      <c r="B302" s="269" t="s">
        <v>315</v>
      </c>
      <c r="C302" s="270"/>
    </row>
    <row r="303" s="255" customFormat="1" ht="26" customHeight="1" spans="1:3">
      <c r="A303" s="266">
        <v>20306</v>
      </c>
      <c r="B303" s="268" t="s">
        <v>316</v>
      </c>
      <c r="C303" s="131">
        <f>SUM(C304:C310)</f>
        <v>209</v>
      </c>
    </row>
    <row r="304" s="255" customFormat="1" ht="26" customHeight="1" spans="1:3">
      <c r="A304" s="266">
        <v>2030601</v>
      </c>
      <c r="B304" s="266" t="s">
        <v>317</v>
      </c>
      <c r="C304" s="131">
        <v>19</v>
      </c>
    </row>
    <row r="305" s="262" customFormat="1" ht="26" hidden="1" customHeight="1" spans="1:3">
      <c r="A305" s="269">
        <v>2030602</v>
      </c>
      <c r="B305" s="269" t="s">
        <v>318</v>
      </c>
      <c r="C305" s="270"/>
    </row>
    <row r="306" s="255" customFormat="1" ht="26" customHeight="1" spans="1:3">
      <c r="A306" s="266">
        <v>2030603</v>
      </c>
      <c r="B306" s="266" t="s">
        <v>319</v>
      </c>
      <c r="C306" s="131">
        <v>21</v>
      </c>
    </row>
    <row r="307" s="262" customFormat="1" ht="26" hidden="1" customHeight="1" spans="1:3">
      <c r="A307" s="269">
        <v>2030604</v>
      </c>
      <c r="B307" s="269" t="s">
        <v>320</v>
      </c>
      <c r="C307" s="270"/>
    </row>
    <row r="308" s="255" customFormat="1" ht="26" customHeight="1" spans="1:3">
      <c r="A308" s="266">
        <v>2030607</v>
      </c>
      <c r="B308" s="266" t="s">
        <v>321</v>
      </c>
      <c r="C308" s="131">
        <v>130</v>
      </c>
    </row>
    <row r="309" s="262" customFormat="1" ht="26" hidden="1" customHeight="1" spans="1:3">
      <c r="A309" s="269">
        <v>2030608</v>
      </c>
      <c r="B309" s="269" t="s">
        <v>322</v>
      </c>
      <c r="C309" s="270"/>
    </row>
    <row r="310" s="255" customFormat="1" ht="26" customHeight="1" spans="1:3">
      <c r="A310" s="266">
        <v>2030699</v>
      </c>
      <c r="B310" s="266" t="s">
        <v>323</v>
      </c>
      <c r="C310" s="131">
        <v>39</v>
      </c>
    </row>
    <row r="311" s="255" customFormat="1" ht="26" customHeight="1" spans="1:3">
      <c r="A311" s="266">
        <v>20399</v>
      </c>
      <c r="B311" s="268" t="s">
        <v>324</v>
      </c>
      <c r="C311" s="131">
        <f>C312</f>
        <v>2</v>
      </c>
    </row>
    <row r="312" s="255" customFormat="1" ht="26" customHeight="1" spans="1:3">
      <c r="A312" s="266">
        <v>2039999</v>
      </c>
      <c r="B312" s="266" t="s">
        <v>325</v>
      </c>
      <c r="C312" s="131">
        <v>2</v>
      </c>
    </row>
    <row r="313" s="255" customFormat="1" ht="26" customHeight="1" spans="1:3">
      <c r="A313" s="266">
        <v>204</v>
      </c>
      <c r="B313" s="267" t="s">
        <v>326</v>
      </c>
      <c r="C313" s="131">
        <f>SUM(C314,C317,C328,C335,C343,C352,C366,C376,C386,C394,C400)</f>
        <v>12126</v>
      </c>
    </row>
    <row r="314" s="255" customFormat="1" ht="26" customHeight="1" spans="1:3">
      <c r="A314" s="266">
        <v>20401</v>
      </c>
      <c r="B314" s="268" t="s">
        <v>327</v>
      </c>
      <c r="C314" s="131">
        <f>SUM(C315:C316)</f>
        <v>45</v>
      </c>
    </row>
    <row r="315" s="255" customFormat="1" ht="26" customHeight="1" spans="1:3">
      <c r="A315" s="266">
        <v>2040101</v>
      </c>
      <c r="B315" s="266" t="s">
        <v>328</v>
      </c>
      <c r="C315" s="131">
        <v>45</v>
      </c>
    </row>
    <row r="316" s="262" customFormat="1" ht="26" hidden="1" customHeight="1" spans="1:3">
      <c r="A316" s="269">
        <v>2040199</v>
      </c>
      <c r="B316" s="269" t="s">
        <v>329</v>
      </c>
      <c r="C316" s="270"/>
    </row>
    <row r="317" s="255" customFormat="1" ht="26" customHeight="1" spans="1:3">
      <c r="A317" s="266">
        <v>20402</v>
      </c>
      <c r="B317" s="268" t="s">
        <v>330</v>
      </c>
      <c r="C317" s="131">
        <f>SUM(C318:C327)</f>
        <v>8810</v>
      </c>
    </row>
    <row r="318" s="255" customFormat="1" ht="26" customHeight="1" spans="1:3">
      <c r="A318" s="266">
        <v>2040201</v>
      </c>
      <c r="B318" s="266" t="s">
        <v>136</v>
      </c>
      <c r="C318" s="131">
        <v>5823</v>
      </c>
    </row>
    <row r="319" s="255" customFormat="1" ht="26" customHeight="1" spans="1:3">
      <c r="A319" s="266">
        <v>2040202</v>
      </c>
      <c r="B319" s="266" t="s">
        <v>137</v>
      </c>
      <c r="C319" s="131">
        <v>15</v>
      </c>
    </row>
    <row r="320" s="262" customFormat="1" ht="26" hidden="1" customHeight="1" spans="1:3">
      <c r="A320" s="269">
        <v>2040203</v>
      </c>
      <c r="B320" s="269" t="s">
        <v>138</v>
      </c>
      <c r="C320" s="270"/>
    </row>
    <row r="321" s="262" customFormat="1" ht="26" hidden="1" customHeight="1" spans="1:3">
      <c r="A321" s="269">
        <v>2040219</v>
      </c>
      <c r="B321" s="269" t="s">
        <v>178</v>
      </c>
      <c r="C321" s="270"/>
    </row>
    <row r="322" s="255" customFormat="1" ht="26" customHeight="1" spans="1:3">
      <c r="A322" s="266">
        <v>2040220</v>
      </c>
      <c r="B322" s="266" t="s">
        <v>331</v>
      </c>
      <c r="C322" s="131">
        <v>1081</v>
      </c>
    </row>
    <row r="323" s="262" customFormat="1" ht="26" hidden="1" customHeight="1" spans="1:3">
      <c r="A323" s="269">
        <v>2040221</v>
      </c>
      <c r="B323" s="269" t="s">
        <v>332</v>
      </c>
      <c r="C323" s="270"/>
    </row>
    <row r="324" s="262" customFormat="1" ht="26" hidden="1" customHeight="1" spans="1:3">
      <c r="A324" s="269">
        <v>2040222</v>
      </c>
      <c r="B324" s="269" t="s">
        <v>333</v>
      </c>
      <c r="C324" s="270"/>
    </row>
    <row r="325" s="262" customFormat="1" ht="26" hidden="1" customHeight="1" spans="1:3">
      <c r="A325" s="269">
        <v>2040223</v>
      </c>
      <c r="B325" s="269" t="s">
        <v>334</v>
      </c>
      <c r="C325" s="270"/>
    </row>
    <row r="326" s="262" customFormat="1" ht="26" hidden="1" customHeight="1" spans="1:3">
      <c r="A326" s="269">
        <v>2040250</v>
      </c>
      <c r="B326" s="269" t="s">
        <v>145</v>
      </c>
      <c r="C326" s="270"/>
    </row>
    <row r="327" s="255" customFormat="1" ht="26" customHeight="1" spans="1:3">
      <c r="A327" s="266">
        <v>2040299</v>
      </c>
      <c r="B327" s="266" t="s">
        <v>335</v>
      </c>
      <c r="C327" s="131">
        <v>1891</v>
      </c>
    </row>
    <row r="328" s="255" customFormat="1" ht="26" customHeight="1" spans="1:3">
      <c r="A328" s="266">
        <v>20403</v>
      </c>
      <c r="B328" s="268" t="s">
        <v>336</v>
      </c>
      <c r="C328" s="131">
        <f>SUM(C329:C334)</f>
        <v>5</v>
      </c>
    </row>
    <row r="329" s="262" customFormat="1" ht="26" hidden="1" customHeight="1" spans="1:3">
      <c r="A329" s="269">
        <v>2040301</v>
      </c>
      <c r="B329" s="269" t="s">
        <v>182</v>
      </c>
      <c r="C329" s="270"/>
    </row>
    <row r="330" s="262" customFormat="1" ht="26" hidden="1" customHeight="1" spans="1:3">
      <c r="A330" s="269">
        <v>2040302</v>
      </c>
      <c r="B330" s="269" t="s">
        <v>148</v>
      </c>
      <c r="C330" s="270"/>
    </row>
    <row r="331" s="262" customFormat="1" ht="26" hidden="1" customHeight="1" spans="1:3">
      <c r="A331" s="269">
        <v>2040303</v>
      </c>
      <c r="B331" s="269" t="s">
        <v>138</v>
      </c>
      <c r="C331" s="270"/>
    </row>
    <row r="332" s="255" customFormat="1" ht="26" customHeight="1" spans="1:3">
      <c r="A332" s="266">
        <v>2040304</v>
      </c>
      <c r="B332" s="266" t="s">
        <v>337</v>
      </c>
      <c r="C332" s="131">
        <v>5</v>
      </c>
    </row>
    <row r="333" s="262" customFormat="1" ht="26" hidden="1" customHeight="1" spans="1:3">
      <c r="A333" s="269">
        <v>2040350</v>
      </c>
      <c r="B333" s="269" t="s">
        <v>145</v>
      </c>
      <c r="C333" s="270"/>
    </row>
    <row r="334" s="262" customFormat="1" ht="26" hidden="1" customHeight="1" spans="1:3">
      <c r="A334" s="269">
        <v>2040399</v>
      </c>
      <c r="B334" s="269" t="s">
        <v>338</v>
      </c>
      <c r="C334" s="270"/>
    </row>
    <row r="335" s="255" customFormat="1" ht="26" customHeight="1" spans="1:3">
      <c r="A335" s="266">
        <v>20404</v>
      </c>
      <c r="B335" s="268" t="s">
        <v>339</v>
      </c>
      <c r="C335" s="131">
        <f>SUM(C336:C342)</f>
        <v>241</v>
      </c>
    </row>
    <row r="336" s="255" customFormat="1" ht="26" customHeight="1" spans="1:3">
      <c r="A336" s="266">
        <v>2040401</v>
      </c>
      <c r="B336" s="266" t="s">
        <v>136</v>
      </c>
      <c r="C336" s="131">
        <v>132</v>
      </c>
    </row>
    <row r="337" s="262" customFormat="1" ht="26" hidden="1" customHeight="1" spans="1:3">
      <c r="A337" s="269">
        <v>2040402</v>
      </c>
      <c r="B337" s="269" t="s">
        <v>148</v>
      </c>
      <c r="C337" s="270"/>
    </row>
    <row r="338" s="262" customFormat="1" ht="26" hidden="1" customHeight="1" spans="1:3">
      <c r="A338" s="269">
        <v>2040403</v>
      </c>
      <c r="B338" s="269" t="s">
        <v>138</v>
      </c>
      <c r="C338" s="270"/>
    </row>
    <row r="339" s="262" customFormat="1" ht="26" hidden="1" customHeight="1" spans="1:3">
      <c r="A339" s="269">
        <v>2040409</v>
      </c>
      <c r="B339" s="269" t="s">
        <v>340</v>
      </c>
      <c r="C339" s="270"/>
    </row>
    <row r="340" s="262" customFormat="1" ht="26" hidden="1" customHeight="1" spans="1:3">
      <c r="A340" s="269">
        <v>2040410</v>
      </c>
      <c r="B340" s="269" t="s">
        <v>341</v>
      </c>
      <c r="C340" s="270"/>
    </row>
    <row r="341" s="262" customFormat="1" ht="26" hidden="1" customHeight="1" spans="1:3">
      <c r="A341" s="269">
        <v>2040450</v>
      </c>
      <c r="B341" s="269" t="s">
        <v>145</v>
      </c>
      <c r="C341" s="270"/>
    </row>
    <row r="342" s="255" customFormat="1" ht="26" customHeight="1" spans="1:3">
      <c r="A342" s="266">
        <v>2040499</v>
      </c>
      <c r="B342" s="266" t="s">
        <v>342</v>
      </c>
      <c r="C342" s="131">
        <v>109</v>
      </c>
    </row>
    <row r="343" s="255" customFormat="1" ht="26" customHeight="1" spans="1:3">
      <c r="A343" s="266">
        <v>20405</v>
      </c>
      <c r="B343" s="268" t="s">
        <v>343</v>
      </c>
      <c r="C343" s="131">
        <f>SUM(C344:C351)</f>
        <v>569</v>
      </c>
    </row>
    <row r="344" s="262" customFormat="1" ht="26" hidden="1" customHeight="1" spans="1:3">
      <c r="A344" s="269">
        <v>2040501</v>
      </c>
      <c r="B344" s="269" t="s">
        <v>182</v>
      </c>
      <c r="C344" s="270"/>
    </row>
    <row r="345" s="262" customFormat="1" ht="26" hidden="1" customHeight="1" spans="1:3">
      <c r="A345" s="269">
        <v>2040502</v>
      </c>
      <c r="B345" s="269" t="s">
        <v>148</v>
      </c>
      <c r="C345" s="270"/>
    </row>
    <row r="346" s="262" customFormat="1" ht="26" hidden="1" customHeight="1" spans="1:3">
      <c r="A346" s="269">
        <v>2040503</v>
      </c>
      <c r="B346" s="269" t="s">
        <v>138</v>
      </c>
      <c r="C346" s="270"/>
    </row>
    <row r="347" s="262" customFormat="1" ht="26" hidden="1" customHeight="1" spans="1:3">
      <c r="A347" s="269">
        <v>2040504</v>
      </c>
      <c r="B347" s="269" t="s">
        <v>344</v>
      </c>
      <c r="C347" s="270"/>
    </row>
    <row r="348" s="262" customFormat="1" ht="26" hidden="1" customHeight="1" spans="1:3">
      <c r="A348" s="269">
        <v>2040505</v>
      </c>
      <c r="B348" s="269" t="s">
        <v>345</v>
      </c>
      <c r="C348" s="270"/>
    </row>
    <row r="349" s="262" customFormat="1" ht="26" hidden="1" customHeight="1" spans="1:3">
      <c r="A349" s="269">
        <v>2040506</v>
      </c>
      <c r="B349" s="269" t="s">
        <v>346</v>
      </c>
      <c r="C349" s="270"/>
    </row>
    <row r="350" s="262" customFormat="1" ht="26" hidden="1" customHeight="1" spans="1:3">
      <c r="A350" s="269">
        <v>2040550</v>
      </c>
      <c r="B350" s="269" t="s">
        <v>145</v>
      </c>
      <c r="C350" s="270"/>
    </row>
    <row r="351" s="255" customFormat="1" ht="26" customHeight="1" spans="1:3">
      <c r="A351" s="266">
        <v>2040599</v>
      </c>
      <c r="B351" s="266" t="s">
        <v>347</v>
      </c>
      <c r="C351" s="131">
        <v>569</v>
      </c>
    </row>
    <row r="352" s="255" customFormat="1" ht="26" customHeight="1" spans="1:3">
      <c r="A352" s="266">
        <v>20406</v>
      </c>
      <c r="B352" s="268" t="s">
        <v>348</v>
      </c>
      <c r="C352" s="131">
        <f>SUM(C353:C365)</f>
        <v>847</v>
      </c>
    </row>
    <row r="353" s="255" customFormat="1" ht="26" customHeight="1" spans="1:3">
      <c r="A353" s="266">
        <v>2040601</v>
      </c>
      <c r="B353" s="266" t="s">
        <v>136</v>
      </c>
      <c r="C353" s="131">
        <v>444</v>
      </c>
    </row>
    <row r="354" s="255" customFormat="1" ht="26" customHeight="1" spans="1:3">
      <c r="A354" s="266">
        <v>2040602</v>
      </c>
      <c r="B354" s="266" t="s">
        <v>137</v>
      </c>
      <c r="C354" s="131">
        <v>17</v>
      </c>
    </row>
    <row r="355" s="262" customFormat="1" ht="26" hidden="1" customHeight="1" spans="1:3">
      <c r="A355" s="269">
        <v>2040603</v>
      </c>
      <c r="B355" s="269" t="s">
        <v>138</v>
      </c>
      <c r="C355" s="270"/>
    </row>
    <row r="356" s="255" customFormat="1" ht="26" customHeight="1" spans="1:3">
      <c r="A356" s="266">
        <v>2040604</v>
      </c>
      <c r="B356" s="266" t="s">
        <v>349</v>
      </c>
      <c r="C356" s="131">
        <v>144</v>
      </c>
    </row>
    <row r="357" s="255" customFormat="1" ht="26" customHeight="1" spans="1:3">
      <c r="A357" s="266">
        <v>2040605</v>
      </c>
      <c r="B357" s="266" t="s">
        <v>350</v>
      </c>
      <c r="C357" s="131">
        <v>14</v>
      </c>
    </row>
    <row r="358" s="262" customFormat="1" ht="26" hidden="1" customHeight="1" spans="1:3">
      <c r="A358" s="269">
        <v>2040606</v>
      </c>
      <c r="B358" s="269" t="s">
        <v>351</v>
      </c>
      <c r="C358" s="270"/>
    </row>
    <row r="359" s="255" customFormat="1" ht="26" customHeight="1" spans="1:3">
      <c r="A359" s="266">
        <v>2040607</v>
      </c>
      <c r="B359" s="266" t="s">
        <v>352</v>
      </c>
      <c r="C359" s="131">
        <v>14</v>
      </c>
    </row>
    <row r="360" s="262" customFormat="1" ht="26" hidden="1" customHeight="1" spans="1:3">
      <c r="A360" s="269">
        <v>2040608</v>
      </c>
      <c r="B360" s="269" t="s">
        <v>353</v>
      </c>
      <c r="C360" s="270"/>
    </row>
    <row r="361" s="262" customFormat="1" ht="26" hidden="1" customHeight="1" spans="1:3">
      <c r="A361" s="269">
        <v>2040610</v>
      </c>
      <c r="B361" s="269" t="s">
        <v>354</v>
      </c>
      <c r="C361" s="270"/>
    </row>
    <row r="362" s="262" customFormat="1" ht="26" hidden="1" customHeight="1" spans="1:3">
      <c r="A362" s="269">
        <v>2040612</v>
      </c>
      <c r="B362" s="269" t="s">
        <v>355</v>
      </c>
      <c r="C362" s="270"/>
    </row>
    <row r="363" s="255" customFormat="1" ht="26" customHeight="1" spans="1:3">
      <c r="A363" s="266">
        <v>2040613</v>
      </c>
      <c r="B363" s="266" t="s">
        <v>356</v>
      </c>
      <c r="C363" s="131">
        <v>3</v>
      </c>
    </row>
    <row r="364" s="262" customFormat="1" ht="26" hidden="1" customHeight="1" spans="1:3">
      <c r="A364" s="269">
        <v>2040650</v>
      </c>
      <c r="B364" s="269" t="s">
        <v>145</v>
      </c>
      <c r="C364" s="270"/>
    </row>
    <row r="365" s="255" customFormat="1" ht="26" customHeight="1" spans="1:3">
      <c r="A365" s="266">
        <v>2040699</v>
      </c>
      <c r="B365" s="266" t="s">
        <v>357</v>
      </c>
      <c r="C365" s="131">
        <v>211</v>
      </c>
    </row>
    <row r="366" s="255" customFormat="1" ht="26" customHeight="1" spans="1:3">
      <c r="A366" s="266">
        <v>20407</v>
      </c>
      <c r="B366" s="268" t="s">
        <v>358</v>
      </c>
      <c r="C366" s="131">
        <f>SUM(C367:C375)</f>
        <v>65</v>
      </c>
    </row>
    <row r="367" s="262" customFormat="1" ht="26" hidden="1" customHeight="1" spans="1:3">
      <c r="A367" s="269">
        <v>2040701</v>
      </c>
      <c r="B367" s="269" t="s">
        <v>182</v>
      </c>
      <c r="C367" s="270"/>
    </row>
    <row r="368" s="262" customFormat="1" ht="26" hidden="1" customHeight="1" spans="1:3">
      <c r="A368" s="269">
        <v>2040702</v>
      </c>
      <c r="B368" s="269" t="s">
        <v>148</v>
      </c>
      <c r="C368" s="270"/>
    </row>
    <row r="369" s="262" customFormat="1" ht="26" hidden="1" customHeight="1" spans="1:3">
      <c r="A369" s="269">
        <v>2040703</v>
      </c>
      <c r="B369" s="269" t="s">
        <v>138</v>
      </c>
      <c r="C369" s="270"/>
    </row>
    <row r="370" s="255" customFormat="1" ht="26" customHeight="1" spans="1:3">
      <c r="A370" s="266">
        <v>2040704</v>
      </c>
      <c r="B370" s="266" t="s">
        <v>359</v>
      </c>
      <c r="C370" s="131">
        <v>65</v>
      </c>
    </row>
    <row r="371" s="262" customFormat="1" ht="26" hidden="1" customHeight="1" spans="1:3">
      <c r="A371" s="269">
        <v>2040705</v>
      </c>
      <c r="B371" s="269" t="s">
        <v>360</v>
      </c>
      <c r="C371" s="270"/>
    </row>
    <row r="372" s="262" customFormat="1" ht="26" hidden="1" customHeight="1" spans="1:3">
      <c r="A372" s="269">
        <v>2040706</v>
      </c>
      <c r="B372" s="269" t="s">
        <v>361</v>
      </c>
      <c r="C372" s="270"/>
    </row>
    <row r="373" s="262" customFormat="1" ht="26" hidden="1" customHeight="1" spans="1:3">
      <c r="A373" s="269">
        <v>2040707</v>
      </c>
      <c r="B373" s="269" t="s">
        <v>178</v>
      </c>
      <c r="C373" s="270"/>
    </row>
    <row r="374" s="262" customFormat="1" ht="26" hidden="1" customHeight="1" spans="1:3">
      <c r="A374" s="269">
        <v>2040750</v>
      </c>
      <c r="B374" s="269" t="s">
        <v>145</v>
      </c>
      <c r="C374" s="270"/>
    </row>
    <row r="375" s="262" customFormat="1" ht="26" hidden="1" customHeight="1" spans="1:3">
      <c r="A375" s="269">
        <v>2040799</v>
      </c>
      <c r="B375" s="269" t="s">
        <v>362</v>
      </c>
      <c r="C375" s="270"/>
    </row>
    <row r="376" s="255" customFormat="1" ht="26" customHeight="1" spans="1:3">
      <c r="A376" s="266">
        <v>20408</v>
      </c>
      <c r="B376" s="268" t="s">
        <v>363</v>
      </c>
      <c r="C376" s="131">
        <f>SUM(C377:C385)</f>
        <v>426</v>
      </c>
    </row>
    <row r="377" s="255" customFormat="1" ht="26" customHeight="1" spans="1:3">
      <c r="A377" s="266">
        <v>2040801</v>
      </c>
      <c r="B377" s="266" t="s">
        <v>136</v>
      </c>
      <c r="C377" s="131">
        <v>326</v>
      </c>
    </row>
    <row r="378" s="262" customFormat="1" ht="26" hidden="1" customHeight="1" spans="1:3">
      <c r="A378" s="269">
        <v>2040802</v>
      </c>
      <c r="B378" s="269" t="s">
        <v>148</v>
      </c>
      <c r="C378" s="270"/>
    </row>
    <row r="379" s="262" customFormat="1" ht="26" hidden="1" customHeight="1" spans="1:3">
      <c r="A379" s="269">
        <v>2040803</v>
      </c>
      <c r="B379" s="269" t="s">
        <v>138</v>
      </c>
      <c r="C379" s="270"/>
    </row>
    <row r="380" s="262" customFormat="1" ht="26" hidden="1" customHeight="1" spans="1:3">
      <c r="A380" s="269">
        <v>2040804</v>
      </c>
      <c r="B380" s="269" t="s">
        <v>364</v>
      </c>
      <c r="C380" s="270"/>
    </row>
    <row r="381" s="262" customFormat="1" ht="26" hidden="1" customHeight="1" spans="1:3">
      <c r="A381" s="269">
        <v>2040805</v>
      </c>
      <c r="B381" s="269" t="s">
        <v>365</v>
      </c>
      <c r="C381" s="270"/>
    </row>
    <row r="382" s="262" customFormat="1" ht="26" hidden="1" customHeight="1" spans="1:3">
      <c r="A382" s="269">
        <v>2040806</v>
      </c>
      <c r="B382" s="269" t="s">
        <v>366</v>
      </c>
      <c r="C382" s="270"/>
    </row>
    <row r="383" s="262" customFormat="1" ht="26" hidden="1" customHeight="1" spans="1:3">
      <c r="A383" s="269">
        <v>2040807</v>
      </c>
      <c r="B383" s="269" t="s">
        <v>178</v>
      </c>
      <c r="C383" s="270"/>
    </row>
    <row r="384" s="262" customFormat="1" ht="26" hidden="1" customHeight="1" spans="1:3">
      <c r="A384" s="269">
        <v>2040850</v>
      </c>
      <c r="B384" s="269" t="s">
        <v>145</v>
      </c>
      <c r="C384" s="270"/>
    </row>
    <row r="385" s="255" customFormat="1" ht="26" customHeight="1" spans="1:3">
      <c r="A385" s="266">
        <v>2040899</v>
      </c>
      <c r="B385" s="266" t="s">
        <v>367</v>
      </c>
      <c r="C385" s="131">
        <v>100</v>
      </c>
    </row>
    <row r="386" s="255" customFormat="1" ht="26" customHeight="1" spans="1:3">
      <c r="A386" s="266">
        <v>20409</v>
      </c>
      <c r="B386" s="268" t="s">
        <v>368</v>
      </c>
      <c r="C386" s="131">
        <f>SUM(C387:C393)</f>
        <v>13</v>
      </c>
    </row>
    <row r="387" s="262" customFormat="1" ht="26" hidden="1" customHeight="1" spans="1:3">
      <c r="A387" s="269">
        <v>2040901</v>
      </c>
      <c r="B387" s="269" t="s">
        <v>182</v>
      </c>
      <c r="C387" s="270"/>
    </row>
    <row r="388" s="262" customFormat="1" ht="26" hidden="1" customHeight="1" spans="1:3">
      <c r="A388" s="269">
        <v>2040902</v>
      </c>
      <c r="B388" s="269" t="s">
        <v>148</v>
      </c>
      <c r="C388" s="270"/>
    </row>
    <row r="389" s="262" customFormat="1" ht="26" hidden="1" customHeight="1" spans="1:3">
      <c r="A389" s="269">
        <v>2040903</v>
      </c>
      <c r="B389" s="269" t="s">
        <v>138</v>
      </c>
      <c r="C389" s="270"/>
    </row>
    <row r="390" s="262" customFormat="1" ht="26" hidden="1" customHeight="1" spans="1:3">
      <c r="A390" s="269">
        <v>2040904</v>
      </c>
      <c r="B390" s="269" t="s">
        <v>369</v>
      </c>
      <c r="C390" s="270"/>
    </row>
    <row r="391" s="255" customFormat="1" ht="26" customHeight="1" spans="1:3">
      <c r="A391" s="266">
        <v>2040905</v>
      </c>
      <c r="B391" s="266" t="s">
        <v>370</v>
      </c>
      <c r="C391" s="131">
        <v>8</v>
      </c>
    </row>
    <row r="392" s="262" customFormat="1" ht="26" hidden="1" customHeight="1" spans="1:3">
      <c r="A392" s="269">
        <v>2040950</v>
      </c>
      <c r="B392" s="269" t="s">
        <v>145</v>
      </c>
      <c r="C392" s="270"/>
    </row>
    <row r="393" s="255" customFormat="1" ht="26" customHeight="1" spans="1:3">
      <c r="A393" s="266">
        <v>2040999</v>
      </c>
      <c r="B393" s="266" t="s">
        <v>371</v>
      </c>
      <c r="C393" s="131">
        <v>5</v>
      </c>
    </row>
    <row r="394" s="262" customFormat="1" ht="26" hidden="1" customHeight="1" spans="1:3">
      <c r="A394" s="269">
        <v>20410</v>
      </c>
      <c r="B394" s="271" t="s">
        <v>372</v>
      </c>
      <c r="C394" s="270">
        <f>SUM(C395:C399)</f>
        <v>0</v>
      </c>
    </row>
    <row r="395" s="262" customFormat="1" ht="26" hidden="1" customHeight="1" spans="1:3">
      <c r="A395" s="269">
        <v>2041001</v>
      </c>
      <c r="B395" s="269" t="s">
        <v>182</v>
      </c>
      <c r="C395" s="270"/>
    </row>
    <row r="396" s="262" customFormat="1" ht="26" hidden="1" customHeight="1" spans="1:3">
      <c r="A396" s="269">
        <v>2041002</v>
      </c>
      <c r="B396" s="269" t="s">
        <v>148</v>
      </c>
      <c r="C396" s="270"/>
    </row>
    <row r="397" s="262" customFormat="1" ht="26" hidden="1" customHeight="1" spans="1:3">
      <c r="A397" s="269">
        <v>2041006</v>
      </c>
      <c r="B397" s="269" t="s">
        <v>178</v>
      </c>
      <c r="C397" s="270"/>
    </row>
    <row r="398" s="262" customFormat="1" ht="26" hidden="1" customHeight="1" spans="1:3">
      <c r="A398" s="269">
        <v>2041007</v>
      </c>
      <c r="B398" s="269" t="s">
        <v>373</v>
      </c>
      <c r="C398" s="270"/>
    </row>
    <row r="399" s="262" customFormat="1" ht="26" hidden="1" customHeight="1" spans="1:3">
      <c r="A399" s="269">
        <v>2041099</v>
      </c>
      <c r="B399" s="269" t="s">
        <v>374</v>
      </c>
      <c r="C399" s="270"/>
    </row>
    <row r="400" s="255" customFormat="1" ht="26" customHeight="1" spans="1:3">
      <c r="A400" s="266">
        <v>20499</v>
      </c>
      <c r="B400" s="268" t="s">
        <v>375</v>
      </c>
      <c r="C400" s="131">
        <f>SUM(C401:C402)</f>
        <v>1105</v>
      </c>
    </row>
    <row r="401" s="255" customFormat="1" ht="26" customHeight="1" spans="1:3">
      <c r="A401" s="266">
        <v>2049902</v>
      </c>
      <c r="B401" s="266" t="s">
        <v>376</v>
      </c>
      <c r="C401" s="131">
        <v>186</v>
      </c>
    </row>
    <row r="402" s="255" customFormat="1" ht="26" customHeight="1" spans="1:3">
      <c r="A402" s="266">
        <v>2049999</v>
      </c>
      <c r="B402" s="266" t="s">
        <v>377</v>
      </c>
      <c r="C402" s="131">
        <v>919</v>
      </c>
    </row>
    <row r="403" s="255" customFormat="1" ht="26" customHeight="1" spans="1:3">
      <c r="A403" s="266">
        <v>205</v>
      </c>
      <c r="B403" s="267" t="s">
        <v>378</v>
      </c>
      <c r="C403" s="131">
        <f>SUM(C404,C409,C416,C422,C428,C432,C436,C440,C446,C453)</f>
        <v>93784</v>
      </c>
    </row>
    <row r="404" s="255" customFormat="1" ht="26" customHeight="1" spans="1:3">
      <c r="A404" s="266">
        <v>20501</v>
      </c>
      <c r="B404" s="268" t="s">
        <v>379</v>
      </c>
      <c r="C404" s="131">
        <f>SUM(C405:C408)</f>
        <v>2876</v>
      </c>
    </row>
    <row r="405" s="255" customFormat="1" ht="26" customHeight="1" spans="1:3">
      <c r="A405" s="266">
        <v>2050101</v>
      </c>
      <c r="B405" s="266" t="s">
        <v>136</v>
      </c>
      <c r="C405" s="131">
        <v>2664</v>
      </c>
    </row>
    <row r="406" s="262" customFormat="1" ht="26" hidden="1" customHeight="1" spans="1:3">
      <c r="A406" s="269">
        <v>2050102</v>
      </c>
      <c r="B406" s="269" t="s">
        <v>148</v>
      </c>
      <c r="C406" s="270"/>
    </row>
    <row r="407" s="262" customFormat="1" ht="26" hidden="1" customHeight="1" spans="1:3">
      <c r="A407" s="269">
        <v>2050103</v>
      </c>
      <c r="B407" s="269" t="s">
        <v>138</v>
      </c>
      <c r="C407" s="270"/>
    </row>
    <row r="408" s="255" customFormat="1" ht="26" customHeight="1" spans="1:3">
      <c r="A408" s="266">
        <v>2050199</v>
      </c>
      <c r="B408" s="266" t="s">
        <v>380</v>
      </c>
      <c r="C408" s="131">
        <v>212</v>
      </c>
    </row>
    <row r="409" s="255" customFormat="1" ht="26" customHeight="1" spans="1:3">
      <c r="A409" s="266">
        <v>20502</v>
      </c>
      <c r="B409" s="268" t="s">
        <v>381</v>
      </c>
      <c r="C409" s="131">
        <f>SUM(C410:C415)</f>
        <v>85714</v>
      </c>
    </row>
    <row r="410" s="255" customFormat="1" ht="26" customHeight="1" spans="1:3">
      <c r="A410" s="266">
        <v>2050201</v>
      </c>
      <c r="B410" s="266" t="s">
        <v>382</v>
      </c>
      <c r="C410" s="131">
        <v>4732</v>
      </c>
    </row>
    <row r="411" s="255" customFormat="1" ht="26" customHeight="1" spans="1:3">
      <c r="A411" s="266">
        <v>2050202</v>
      </c>
      <c r="B411" s="266" t="s">
        <v>383</v>
      </c>
      <c r="C411" s="131">
        <v>22557</v>
      </c>
    </row>
    <row r="412" s="255" customFormat="1" ht="26" customHeight="1" spans="1:3">
      <c r="A412" s="266">
        <v>2050203</v>
      </c>
      <c r="B412" s="266" t="s">
        <v>384</v>
      </c>
      <c r="C412" s="131">
        <v>22355</v>
      </c>
    </row>
    <row r="413" s="255" customFormat="1" ht="26" customHeight="1" spans="1:3">
      <c r="A413" s="266">
        <v>2050204</v>
      </c>
      <c r="B413" s="266" t="s">
        <v>385</v>
      </c>
      <c r="C413" s="131">
        <v>10212</v>
      </c>
    </row>
    <row r="414" s="262" customFormat="1" ht="26" hidden="1" customHeight="1" spans="1:3">
      <c r="A414" s="269">
        <v>2050205</v>
      </c>
      <c r="B414" s="269" t="s">
        <v>386</v>
      </c>
      <c r="C414" s="270"/>
    </row>
    <row r="415" s="255" customFormat="1" ht="26" customHeight="1" spans="1:3">
      <c r="A415" s="266">
        <v>2050299</v>
      </c>
      <c r="B415" s="266" t="s">
        <v>387</v>
      </c>
      <c r="C415" s="131">
        <v>25858</v>
      </c>
    </row>
    <row r="416" s="255" customFormat="1" ht="26" customHeight="1" spans="1:3">
      <c r="A416" s="266">
        <v>20503</v>
      </c>
      <c r="B416" s="268" t="s">
        <v>388</v>
      </c>
      <c r="C416" s="131">
        <f>SUM(C417:C421)</f>
        <v>4417</v>
      </c>
    </row>
    <row r="417" s="262" customFormat="1" ht="26" hidden="1" customHeight="1" spans="1:3">
      <c r="A417" s="269">
        <v>2050301</v>
      </c>
      <c r="B417" s="269" t="s">
        <v>389</v>
      </c>
      <c r="C417" s="270"/>
    </row>
    <row r="418" s="255" customFormat="1" ht="26" customHeight="1" spans="1:3">
      <c r="A418" s="266">
        <v>2050302</v>
      </c>
      <c r="B418" s="266" t="s">
        <v>390</v>
      </c>
      <c r="C418" s="131">
        <v>4417</v>
      </c>
    </row>
    <row r="419" s="262" customFormat="1" ht="26" hidden="1" customHeight="1" spans="1:3">
      <c r="A419" s="269">
        <v>2050303</v>
      </c>
      <c r="B419" s="269" t="s">
        <v>391</v>
      </c>
      <c r="C419" s="270"/>
    </row>
    <row r="420" s="262" customFormat="1" ht="26" hidden="1" customHeight="1" spans="1:3">
      <c r="A420" s="269">
        <v>2050305</v>
      </c>
      <c r="B420" s="269" t="s">
        <v>392</v>
      </c>
      <c r="C420" s="270"/>
    </row>
    <row r="421" s="262" customFormat="1" ht="26" hidden="1" customHeight="1" spans="1:3">
      <c r="A421" s="269">
        <v>2050399</v>
      </c>
      <c r="B421" s="269" t="s">
        <v>393</v>
      </c>
      <c r="C421" s="270"/>
    </row>
    <row r="422" s="262" customFormat="1" ht="26" hidden="1" customHeight="1" spans="1:3">
      <c r="A422" s="269">
        <v>20504</v>
      </c>
      <c r="B422" s="271" t="s">
        <v>394</v>
      </c>
      <c r="C422" s="270">
        <f>SUM(C423:C427)</f>
        <v>0</v>
      </c>
    </row>
    <row r="423" s="262" customFormat="1" ht="26" hidden="1" customHeight="1" spans="1:3">
      <c r="A423" s="269">
        <v>2050401</v>
      </c>
      <c r="B423" s="269" t="s">
        <v>395</v>
      </c>
      <c r="C423" s="270"/>
    </row>
    <row r="424" s="262" customFormat="1" ht="26" hidden="1" customHeight="1" spans="1:3">
      <c r="A424" s="269">
        <v>2050402</v>
      </c>
      <c r="B424" s="269" t="s">
        <v>396</v>
      </c>
      <c r="C424" s="270"/>
    </row>
    <row r="425" s="262" customFormat="1" ht="26" hidden="1" customHeight="1" spans="1:3">
      <c r="A425" s="269">
        <v>2050403</v>
      </c>
      <c r="B425" s="269" t="s">
        <v>397</v>
      </c>
      <c r="C425" s="270"/>
    </row>
    <row r="426" s="262" customFormat="1" ht="26" hidden="1" customHeight="1" spans="1:3">
      <c r="A426" s="269">
        <v>2050404</v>
      </c>
      <c r="B426" s="269" t="s">
        <v>398</v>
      </c>
      <c r="C426" s="270"/>
    </row>
    <row r="427" s="262" customFormat="1" ht="26" hidden="1" customHeight="1" spans="1:3">
      <c r="A427" s="269">
        <v>2050499</v>
      </c>
      <c r="B427" s="269" t="s">
        <v>399</v>
      </c>
      <c r="C427" s="270"/>
    </row>
    <row r="428" s="255" customFormat="1" ht="26" customHeight="1" spans="1:3">
      <c r="A428" s="266">
        <v>20505</v>
      </c>
      <c r="B428" s="268" t="s">
        <v>400</v>
      </c>
      <c r="C428" s="131">
        <f>SUM(C429:C431)</f>
        <v>95</v>
      </c>
    </row>
    <row r="429" s="262" customFormat="1" ht="26" hidden="1" customHeight="1" spans="1:3">
      <c r="A429" s="269">
        <v>2050501</v>
      </c>
      <c r="B429" s="269" t="s">
        <v>401</v>
      </c>
      <c r="C429" s="270"/>
    </row>
    <row r="430" s="262" customFormat="1" ht="26" hidden="1" customHeight="1" spans="1:3">
      <c r="A430" s="269">
        <v>2050502</v>
      </c>
      <c r="B430" s="269" t="s">
        <v>402</v>
      </c>
      <c r="C430" s="270"/>
    </row>
    <row r="431" s="255" customFormat="1" ht="26" customHeight="1" spans="1:3">
      <c r="A431" s="266">
        <v>2050599</v>
      </c>
      <c r="B431" s="266" t="s">
        <v>403</v>
      </c>
      <c r="C431" s="131">
        <v>95</v>
      </c>
    </row>
    <row r="432" s="262" customFormat="1" ht="26" hidden="1" customHeight="1" spans="1:3">
      <c r="A432" s="269">
        <v>20506</v>
      </c>
      <c r="B432" s="271" t="s">
        <v>404</v>
      </c>
      <c r="C432" s="270">
        <f>SUM(C433:C435)</f>
        <v>0</v>
      </c>
    </row>
    <row r="433" s="262" customFormat="1" ht="26" hidden="1" customHeight="1" spans="1:3">
      <c r="A433" s="269">
        <v>2050601</v>
      </c>
      <c r="B433" s="269" t="s">
        <v>405</v>
      </c>
      <c r="C433" s="270"/>
    </row>
    <row r="434" s="262" customFormat="1" ht="26" hidden="1" customHeight="1" spans="1:3">
      <c r="A434" s="269">
        <v>2050602</v>
      </c>
      <c r="B434" s="269" t="s">
        <v>406</v>
      </c>
      <c r="C434" s="270"/>
    </row>
    <row r="435" s="262" customFormat="1" ht="26" hidden="1" customHeight="1" spans="1:3">
      <c r="A435" s="269">
        <v>2050699</v>
      </c>
      <c r="B435" s="269" t="s">
        <v>407</v>
      </c>
      <c r="C435" s="270"/>
    </row>
    <row r="436" s="255" customFormat="1" ht="26" customHeight="1" spans="1:3">
      <c r="A436" s="266">
        <v>20507</v>
      </c>
      <c r="B436" s="268" t="s">
        <v>408</v>
      </c>
      <c r="C436" s="131">
        <f>SUM(C437:C439)</f>
        <v>369</v>
      </c>
    </row>
    <row r="437" s="255" customFormat="1" ht="26" customHeight="1" spans="1:3">
      <c r="A437" s="266">
        <v>2050701</v>
      </c>
      <c r="B437" s="266" t="s">
        <v>409</v>
      </c>
      <c r="C437" s="131">
        <v>369</v>
      </c>
    </row>
    <row r="438" s="262" customFormat="1" ht="26" hidden="1" customHeight="1" spans="1:3">
      <c r="A438" s="269">
        <v>2050702</v>
      </c>
      <c r="B438" s="269" t="s">
        <v>410</v>
      </c>
      <c r="C438" s="270"/>
    </row>
    <row r="439" s="262" customFormat="1" ht="26" hidden="1" customHeight="1" spans="1:3">
      <c r="A439" s="269">
        <v>2050799</v>
      </c>
      <c r="B439" s="269" t="s">
        <v>411</v>
      </c>
      <c r="C439" s="270"/>
    </row>
    <row r="440" s="255" customFormat="1" ht="26" customHeight="1" spans="1:3">
      <c r="A440" s="266">
        <v>20508</v>
      </c>
      <c r="B440" s="268" t="s">
        <v>412</v>
      </c>
      <c r="C440" s="131">
        <f>SUM(C441:C445)</f>
        <v>166</v>
      </c>
    </row>
    <row r="441" s="255" customFormat="1" ht="26" customHeight="1" spans="1:3">
      <c r="A441" s="266">
        <v>2050801</v>
      </c>
      <c r="B441" s="266" t="s">
        <v>413</v>
      </c>
      <c r="C441" s="131">
        <v>161</v>
      </c>
    </row>
    <row r="442" s="255" customFormat="1" ht="26" customHeight="1" spans="1:3">
      <c r="A442" s="266">
        <v>2050802</v>
      </c>
      <c r="B442" s="266" t="s">
        <v>414</v>
      </c>
      <c r="C442" s="131">
        <v>5</v>
      </c>
    </row>
    <row r="443" s="262" customFormat="1" ht="26" hidden="1" customHeight="1" spans="1:3">
      <c r="A443" s="269">
        <v>2050803</v>
      </c>
      <c r="B443" s="269" t="s">
        <v>415</v>
      </c>
      <c r="C443" s="270"/>
    </row>
    <row r="444" s="262" customFormat="1" ht="26" hidden="1" customHeight="1" spans="1:3">
      <c r="A444" s="269">
        <v>2050804</v>
      </c>
      <c r="B444" s="269" t="s">
        <v>416</v>
      </c>
      <c r="C444" s="270"/>
    </row>
    <row r="445" s="262" customFormat="1" ht="26" hidden="1" customHeight="1" spans="1:3">
      <c r="A445" s="269">
        <v>2050899</v>
      </c>
      <c r="B445" s="269" t="s">
        <v>417</v>
      </c>
      <c r="C445" s="270"/>
    </row>
    <row r="446" s="255" customFormat="1" ht="26" customHeight="1" spans="1:3">
      <c r="A446" s="266">
        <v>20509</v>
      </c>
      <c r="B446" s="268" t="s">
        <v>418</v>
      </c>
      <c r="C446" s="131">
        <f>SUM(C447:C452)</f>
        <v>40</v>
      </c>
    </row>
    <row r="447" s="262" customFormat="1" ht="26" hidden="1" customHeight="1" spans="1:3">
      <c r="A447" s="269">
        <v>2050901</v>
      </c>
      <c r="B447" s="269" t="s">
        <v>419</v>
      </c>
      <c r="C447" s="270"/>
    </row>
    <row r="448" s="262" customFormat="1" ht="26" hidden="1" customHeight="1" spans="1:3">
      <c r="A448" s="269">
        <v>2050902</v>
      </c>
      <c r="B448" s="269" t="s">
        <v>420</v>
      </c>
      <c r="C448" s="270"/>
    </row>
    <row r="449" s="262" customFormat="1" ht="26" hidden="1" customHeight="1" spans="1:3">
      <c r="A449" s="269">
        <v>2050903</v>
      </c>
      <c r="B449" s="269" t="s">
        <v>421</v>
      </c>
      <c r="C449" s="270"/>
    </row>
    <row r="450" s="262" customFormat="1" ht="26" hidden="1" customHeight="1" spans="1:3">
      <c r="A450" s="269">
        <v>2050904</v>
      </c>
      <c r="B450" s="269" t="s">
        <v>422</v>
      </c>
      <c r="C450" s="270"/>
    </row>
    <row r="451" s="262" customFormat="1" ht="26" hidden="1" customHeight="1" spans="1:3">
      <c r="A451" s="269">
        <v>2050905</v>
      </c>
      <c r="B451" s="269" t="s">
        <v>423</v>
      </c>
      <c r="C451" s="270"/>
    </row>
    <row r="452" s="255" customFormat="1" ht="26" customHeight="1" spans="1:3">
      <c r="A452" s="266">
        <v>2050999</v>
      </c>
      <c r="B452" s="266" t="s">
        <v>424</v>
      </c>
      <c r="C452" s="131">
        <v>40</v>
      </c>
    </row>
    <row r="453" s="255" customFormat="1" ht="26" customHeight="1" spans="1:3">
      <c r="A453" s="266">
        <v>20599</v>
      </c>
      <c r="B453" s="268" t="s">
        <v>425</v>
      </c>
      <c r="C453" s="131">
        <f>C454</f>
        <v>107</v>
      </c>
    </row>
    <row r="454" s="255" customFormat="1" ht="26" customHeight="1" spans="1:3">
      <c r="A454" s="266">
        <v>2059999</v>
      </c>
      <c r="B454" s="266" t="s">
        <v>426</v>
      </c>
      <c r="C454" s="131">
        <v>107</v>
      </c>
    </row>
    <row r="455" s="255" customFormat="1" ht="26" customHeight="1" spans="1:3">
      <c r="A455" s="266">
        <v>206</v>
      </c>
      <c r="B455" s="267" t="s">
        <v>427</v>
      </c>
      <c r="C455" s="131">
        <f>SUM(C456,C461,C470,C476,C481,C486,C491,C498,C502,C506)</f>
        <v>25028</v>
      </c>
    </row>
    <row r="456" s="255" customFormat="1" ht="26" customHeight="1" spans="1:3">
      <c r="A456" s="266">
        <v>20601</v>
      </c>
      <c r="B456" s="268" t="s">
        <v>428</v>
      </c>
      <c r="C456" s="131">
        <f>SUM(C457:C460)</f>
        <v>341</v>
      </c>
    </row>
    <row r="457" s="255" customFormat="1" ht="26" customHeight="1" spans="1:3">
      <c r="A457" s="266">
        <v>2060101</v>
      </c>
      <c r="B457" s="266" t="s">
        <v>136</v>
      </c>
      <c r="C457" s="131">
        <v>297</v>
      </c>
    </row>
    <row r="458" s="262" customFormat="1" ht="26" hidden="1" customHeight="1" spans="1:3">
      <c r="A458" s="269">
        <v>2060102</v>
      </c>
      <c r="B458" s="269" t="s">
        <v>148</v>
      </c>
      <c r="C458" s="270"/>
    </row>
    <row r="459" s="262" customFormat="1" ht="26" hidden="1" customHeight="1" spans="1:3">
      <c r="A459" s="269">
        <v>2060103</v>
      </c>
      <c r="B459" s="269" t="s">
        <v>138</v>
      </c>
      <c r="C459" s="270"/>
    </row>
    <row r="460" s="255" customFormat="1" ht="26" customHeight="1" spans="1:3">
      <c r="A460" s="266">
        <v>2060199</v>
      </c>
      <c r="B460" s="266" t="s">
        <v>429</v>
      </c>
      <c r="C460" s="131">
        <v>44</v>
      </c>
    </row>
    <row r="461" s="262" customFormat="1" ht="26" hidden="1" customHeight="1" spans="1:3">
      <c r="A461" s="269">
        <v>20602</v>
      </c>
      <c r="B461" s="271" t="s">
        <v>430</v>
      </c>
      <c r="C461" s="270">
        <f>SUM(C462:C469)</f>
        <v>0</v>
      </c>
    </row>
    <row r="462" s="262" customFormat="1" ht="26" hidden="1" customHeight="1" spans="1:3">
      <c r="A462" s="269">
        <v>2060201</v>
      </c>
      <c r="B462" s="269" t="s">
        <v>431</v>
      </c>
      <c r="C462" s="270"/>
    </row>
    <row r="463" s="262" customFormat="1" ht="26" hidden="1" customHeight="1" spans="1:3">
      <c r="A463" s="269">
        <v>2060203</v>
      </c>
      <c r="B463" s="269" t="s">
        <v>432</v>
      </c>
      <c r="C463" s="270"/>
    </row>
    <row r="464" s="262" customFormat="1" ht="26" hidden="1" customHeight="1" spans="1:3">
      <c r="A464" s="269">
        <v>2060204</v>
      </c>
      <c r="B464" s="269" t="s">
        <v>433</v>
      </c>
      <c r="C464" s="270"/>
    </row>
    <row r="465" s="262" customFormat="1" ht="26" hidden="1" customHeight="1" spans="1:3">
      <c r="A465" s="269">
        <v>2060205</v>
      </c>
      <c r="B465" s="269" t="s">
        <v>434</v>
      </c>
      <c r="C465" s="270"/>
    </row>
    <row r="466" s="262" customFormat="1" ht="26" hidden="1" customHeight="1" spans="1:3">
      <c r="A466" s="269">
        <v>2060206</v>
      </c>
      <c r="B466" s="269" t="s">
        <v>435</v>
      </c>
      <c r="C466" s="270"/>
    </row>
    <row r="467" s="262" customFormat="1" ht="26" hidden="1" customHeight="1" spans="1:3">
      <c r="A467" s="269">
        <v>2060207</v>
      </c>
      <c r="B467" s="269" t="s">
        <v>436</v>
      </c>
      <c r="C467" s="270"/>
    </row>
    <row r="468" s="262" customFormat="1" ht="26" hidden="1" customHeight="1" spans="1:3">
      <c r="A468" s="269">
        <v>2060208</v>
      </c>
      <c r="B468" s="269" t="s">
        <v>437</v>
      </c>
      <c r="C468" s="270"/>
    </row>
    <row r="469" s="262" customFormat="1" ht="26" hidden="1" customHeight="1" spans="1:3">
      <c r="A469" s="269">
        <v>2060299</v>
      </c>
      <c r="B469" s="269" t="s">
        <v>438</v>
      </c>
      <c r="C469" s="270"/>
    </row>
    <row r="470" s="262" customFormat="1" ht="26" hidden="1" customHeight="1" spans="1:3">
      <c r="A470" s="269">
        <v>20603</v>
      </c>
      <c r="B470" s="271" t="s">
        <v>439</v>
      </c>
      <c r="C470" s="270">
        <f>SUM(C471:C475)</f>
        <v>0</v>
      </c>
    </row>
    <row r="471" s="262" customFormat="1" ht="26" hidden="1" customHeight="1" spans="1:3">
      <c r="A471" s="269">
        <v>2060301</v>
      </c>
      <c r="B471" s="269" t="s">
        <v>431</v>
      </c>
      <c r="C471" s="270"/>
    </row>
    <row r="472" s="262" customFormat="1" ht="26" hidden="1" customHeight="1" spans="1:3">
      <c r="A472" s="269">
        <v>2060302</v>
      </c>
      <c r="B472" s="269" t="s">
        <v>440</v>
      </c>
      <c r="C472" s="270"/>
    </row>
    <row r="473" s="262" customFormat="1" ht="26" hidden="1" customHeight="1" spans="1:3">
      <c r="A473" s="269">
        <v>2060303</v>
      </c>
      <c r="B473" s="269" t="s">
        <v>441</v>
      </c>
      <c r="C473" s="270"/>
    </row>
    <row r="474" s="262" customFormat="1" ht="26" hidden="1" customHeight="1" spans="1:3">
      <c r="A474" s="269">
        <v>2060304</v>
      </c>
      <c r="B474" s="269" t="s">
        <v>442</v>
      </c>
      <c r="C474" s="270"/>
    </row>
    <row r="475" s="262" customFormat="1" ht="26" hidden="1" customHeight="1" spans="1:3">
      <c r="A475" s="269">
        <v>2060399</v>
      </c>
      <c r="B475" s="269" t="s">
        <v>443</v>
      </c>
      <c r="C475" s="270"/>
    </row>
    <row r="476" s="255" customFormat="1" ht="26" customHeight="1" spans="1:3">
      <c r="A476" s="266">
        <v>20604</v>
      </c>
      <c r="B476" s="268" t="s">
        <v>444</v>
      </c>
      <c r="C476" s="131">
        <f>SUM(C477:C480)</f>
        <v>5096</v>
      </c>
    </row>
    <row r="477" s="262" customFormat="1" ht="26" hidden="1" customHeight="1" spans="1:3">
      <c r="A477" s="269">
        <v>2060401</v>
      </c>
      <c r="B477" s="269" t="s">
        <v>431</v>
      </c>
      <c r="C477" s="270"/>
    </row>
    <row r="478" s="255" customFormat="1" ht="26" customHeight="1" spans="1:3">
      <c r="A478" s="266">
        <v>2060404</v>
      </c>
      <c r="B478" s="266" t="s">
        <v>445</v>
      </c>
      <c r="C478" s="131">
        <v>5096</v>
      </c>
    </row>
    <row r="479" s="262" customFormat="1" ht="26" hidden="1" customHeight="1" spans="1:3">
      <c r="A479" s="269">
        <v>2060405</v>
      </c>
      <c r="B479" s="269" t="s">
        <v>446</v>
      </c>
      <c r="C479" s="270"/>
    </row>
    <row r="480" s="262" customFormat="1" ht="26" hidden="1" customHeight="1" spans="1:3">
      <c r="A480" s="269">
        <v>2060499</v>
      </c>
      <c r="B480" s="269" t="s">
        <v>447</v>
      </c>
      <c r="C480" s="270"/>
    </row>
    <row r="481" s="255" customFormat="1" ht="26" customHeight="1" spans="1:3">
      <c r="A481" s="266">
        <v>20605</v>
      </c>
      <c r="B481" s="268" t="s">
        <v>448</v>
      </c>
      <c r="C481" s="131">
        <f>SUM(C482:C485)</f>
        <v>140</v>
      </c>
    </row>
    <row r="482" s="262" customFormat="1" ht="26" hidden="1" customHeight="1" spans="1:3">
      <c r="A482" s="269">
        <v>2060501</v>
      </c>
      <c r="B482" s="269" t="s">
        <v>431</v>
      </c>
      <c r="C482" s="270"/>
    </row>
    <row r="483" s="262" customFormat="1" ht="26" hidden="1" customHeight="1" spans="1:3">
      <c r="A483" s="269">
        <v>2060502</v>
      </c>
      <c r="B483" s="269" t="s">
        <v>449</v>
      </c>
      <c r="C483" s="270"/>
    </row>
    <row r="484" s="262" customFormat="1" ht="26" hidden="1" customHeight="1" spans="1:3">
      <c r="A484" s="269">
        <v>2060503</v>
      </c>
      <c r="B484" s="269" t="s">
        <v>450</v>
      </c>
      <c r="C484" s="270"/>
    </row>
    <row r="485" s="255" customFormat="1" ht="26" customHeight="1" spans="1:3">
      <c r="A485" s="266">
        <v>2060599</v>
      </c>
      <c r="B485" s="266" t="s">
        <v>451</v>
      </c>
      <c r="C485" s="131">
        <v>140</v>
      </c>
    </row>
    <row r="486" s="262" customFormat="1" ht="26" hidden="1" customHeight="1" spans="1:3">
      <c r="A486" s="269">
        <v>20606</v>
      </c>
      <c r="B486" s="271" t="s">
        <v>452</v>
      </c>
      <c r="C486" s="270">
        <f>SUM(C487:C490)</f>
        <v>0</v>
      </c>
    </row>
    <row r="487" s="262" customFormat="1" ht="26" hidden="1" customHeight="1" spans="1:3">
      <c r="A487" s="269">
        <v>2060601</v>
      </c>
      <c r="B487" s="269" t="s">
        <v>453</v>
      </c>
      <c r="C487" s="270"/>
    </row>
    <row r="488" s="262" customFormat="1" ht="26" hidden="1" customHeight="1" spans="1:3">
      <c r="A488" s="269">
        <v>2060602</v>
      </c>
      <c r="B488" s="269" t="s">
        <v>454</v>
      </c>
      <c r="C488" s="270"/>
    </row>
    <row r="489" s="262" customFormat="1" ht="26" hidden="1" customHeight="1" spans="1:3">
      <c r="A489" s="269">
        <v>2060603</v>
      </c>
      <c r="B489" s="269" t="s">
        <v>455</v>
      </c>
      <c r="C489" s="270"/>
    </row>
    <row r="490" s="262" customFormat="1" ht="26" hidden="1" customHeight="1" spans="1:3">
      <c r="A490" s="269">
        <v>2060699</v>
      </c>
      <c r="B490" s="269" t="s">
        <v>456</v>
      </c>
      <c r="C490" s="270"/>
    </row>
    <row r="491" s="255" customFormat="1" ht="26" customHeight="1" spans="1:3">
      <c r="A491" s="266">
        <v>20607</v>
      </c>
      <c r="B491" s="268" t="s">
        <v>457</v>
      </c>
      <c r="C491" s="131">
        <f>SUM(C492:C497)</f>
        <v>42</v>
      </c>
    </row>
    <row r="492" s="262" customFormat="1" ht="26" hidden="1" customHeight="1" spans="1:3">
      <c r="A492" s="269">
        <v>2060701</v>
      </c>
      <c r="B492" s="269" t="s">
        <v>431</v>
      </c>
      <c r="C492" s="270"/>
    </row>
    <row r="493" s="255" customFormat="1" ht="26" customHeight="1" spans="1:3">
      <c r="A493" s="266">
        <v>2060702</v>
      </c>
      <c r="B493" s="266" t="s">
        <v>458</v>
      </c>
      <c r="C493" s="131">
        <v>37</v>
      </c>
    </row>
    <row r="494" s="262" customFormat="1" ht="26" hidden="1" customHeight="1" spans="1:3">
      <c r="A494" s="269">
        <v>2060703</v>
      </c>
      <c r="B494" s="269" t="s">
        <v>459</v>
      </c>
      <c r="C494" s="270"/>
    </row>
    <row r="495" s="255" customFormat="1" ht="26" customHeight="1" spans="1:3">
      <c r="A495" s="266">
        <v>2060704</v>
      </c>
      <c r="B495" s="266" t="s">
        <v>460</v>
      </c>
      <c r="C495" s="131">
        <v>5</v>
      </c>
    </row>
    <row r="496" s="262" customFormat="1" ht="26" hidden="1" customHeight="1" spans="1:3">
      <c r="A496" s="269">
        <v>2060705</v>
      </c>
      <c r="B496" s="269" t="s">
        <v>461</v>
      </c>
      <c r="C496" s="270"/>
    </row>
    <row r="497" s="262" customFormat="1" ht="26" hidden="1" customHeight="1" spans="1:3">
      <c r="A497" s="269">
        <v>2060799</v>
      </c>
      <c r="B497" s="269" t="s">
        <v>462</v>
      </c>
      <c r="C497" s="270"/>
    </row>
    <row r="498" s="262" customFormat="1" ht="26" hidden="1" customHeight="1" spans="1:3">
      <c r="A498" s="269">
        <v>20608</v>
      </c>
      <c r="B498" s="271" t="s">
        <v>463</v>
      </c>
      <c r="C498" s="270">
        <f>SUM(C499:C501)</f>
        <v>0</v>
      </c>
    </row>
    <row r="499" s="262" customFormat="1" ht="26" hidden="1" customHeight="1" spans="1:3">
      <c r="A499" s="269">
        <v>2060801</v>
      </c>
      <c r="B499" s="269" t="s">
        <v>464</v>
      </c>
      <c r="C499" s="270"/>
    </row>
    <row r="500" s="262" customFormat="1" ht="26" hidden="1" customHeight="1" spans="1:3">
      <c r="A500" s="269">
        <v>2060802</v>
      </c>
      <c r="B500" s="269" t="s">
        <v>465</v>
      </c>
      <c r="C500" s="270"/>
    </row>
    <row r="501" s="262" customFormat="1" ht="26" hidden="1" customHeight="1" spans="1:3">
      <c r="A501" s="269">
        <v>2060899</v>
      </c>
      <c r="B501" s="269" t="s">
        <v>466</v>
      </c>
      <c r="C501" s="270"/>
    </row>
    <row r="502" s="262" customFormat="1" ht="26" hidden="1" customHeight="1" spans="1:3">
      <c r="A502" s="269">
        <v>20609</v>
      </c>
      <c r="B502" s="271" t="s">
        <v>467</v>
      </c>
      <c r="C502" s="270">
        <f>SUM(C503:C505)</f>
        <v>0</v>
      </c>
    </row>
    <row r="503" s="262" customFormat="1" ht="26" hidden="1" customHeight="1" spans="1:3">
      <c r="A503" s="269">
        <v>2060901</v>
      </c>
      <c r="B503" s="269" t="s">
        <v>468</v>
      </c>
      <c r="C503" s="270"/>
    </row>
    <row r="504" s="262" customFormat="1" ht="26" hidden="1" customHeight="1" spans="1:3">
      <c r="A504" s="269">
        <v>2060902</v>
      </c>
      <c r="B504" s="269" t="s">
        <v>469</v>
      </c>
      <c r="C504" s="270"/>
    </row>
    <row r="505" s="262" customFormat="1" ht="26" hidden="1" customHeight="1" spans="1:3">
      <c r="A505" s="269">
        <v>2060999</v>
      </c>
      <c r="B505" s="269" t="s">
        <v>470</v>
      </c>
      <c r="C505" s="270"/>
    </row>
    <row r="506" s="255" customFormat="1" ht="26" customHeight="1" spans="1:3">
      <c r="A506" s="266">
        <v>20699</v>
      </c>
      <c r="B506" s="268" t="s">
        <v>471</v>
      </c>
      <c r="C506" s="131">
        <f>SUM(C507:C510)</f>
        <v>19409</v>
      </c>
    </row>
    <row r="507" s="262" customFormat="1" ht="26" hidden="1" customHeight="1" spans="1:3">
      <c r="A507" s="269">
        <v>2069901</v>
      </c>
      <c r="B507" s="269" t="s">
        <v>472</v>
      </c>
      <c r="C507" s="270"/>
    </row>
    <row r="508" s="262" customFormat="1" ht="26" hidden="1" customHeight="1" spans="1:3">
      <c r="A508" s="269">
        <v>2069902</v>
      </c>
      <c r="B508" s="269" t="s">
        <v>473</v>
      </c>
      <c r="C508" s="270"/>
    </row>
    <row r="509" s="262" customFormat="1" ht="26" hidden="1" customHeight="1" spans="1:3">
      <c r="A509" s="269">
        <v>2069903</v>
      </c>
      <c r="B509" s="269" t="s">
        <v>474</v>
      </c>
      <c r="C509" s="270"/>
    </row>
    <row r="510" s="255" customFormat="1" ht="26" customHeight="1" spans="1:3">
      <c r="A510" s="266">
        <v>2069999</v>
      </c>
      <c r="B510" s="266" t="s">
        <v>475</v>
      </c>
      <c r="C510" s="131">
        <v>19409</v>
      </c>
    </row>
    <row r="511" s="255" customFormat="1" ht="26" customHeight="1" spans="1:3">
      <c r="A511" s="266">
        <v>207</v>
      </c>
      <c r="B511" s="267" t="s">
        <v>476</v>
      </c>
      <c r="C511" s="131">
        <f>SUM(C512,C528,C536,C547,C556,C564)</f>
        <v>4900</v>
      </c>
    </row>
    <row r="512" s="255" customFormat="1" ht="26" customHeight="1" spans="1:3">
      <c r="A512" s="266">
        <v>20701</v>
      </c>
      <c r="B512" s="268" t="s">
        <v>477</v>
      </c>
      <c r="C512" s="131">
        <f>SUM(C513:C527)</f>
        <v>2291</v>
      </c>
    </row>
    <row r="513" s="255" customFormat="1" ht="26" customHeight="1" spans="1:3">
      <c r="A513" s="266">
        <v>2070101</v>
      </c>
      <c r="B513" s="266" t="s">
        <v>136</v>
      </c>
      <c r="C513" s="131">
        <v>719</v>
      </c>
    </row>
    <row r="514" s="262" customFormat="1" ht="26" hidden="1" customHeight="1" spans="1:3">
      <c r="A514" s="269">
        <v>2070102</v>
      </c>
      <c r="B514" s="269" t="s">
        <v>148</v>
      </c>
      <c r="C514" s="270"/>
    </row>
    <row r="515" s="262" customFormat="1" ht="26" hidden="1" customHeight="1" spans="1:3">
      <c r="A515" s="269">
        <v>2070103</v>
      </c>
      <c r="B515" s="269" t="s">
        <v>138</v>
      </c>
      <c r="C515" s="270"/>
    </row>
    <row r="516" s="255" customFormat="1" ht="26" customHeight="1" spans="1:3">
      <c r="A516" s="266">
        <v>2070104</v>
      </c>
      <c r="B516" s="266" t="s">
        <v>478</v>
      </c>
      <c r="C516" s="131">
        <v>157</v>
      </c>
    </row>
    <row r="517" s="262" customFormat="1" ht="26" hidden="1" customHeight="1" spans="1:3">
      <c r="A517" s="269">
        <v>2070105</v>
      </c>
      <c r="B517" s="269" t="s">
        <v>479</v>
      </c>
      <c r="C517" s="270"/>
    </row>
    <row r="518" s="262" customFormat="1" ht="26" hidden="1" customHeight="1" spans="1:3">
      <c r="A518" s="269">
        <v>2070106</v>
      </c>
      <c r="B518" s="269" t="s">
        <v>480</v>
      </c>
      <c r="C518" s="270"/>
    </row>
    <row r="519" s="262" customFormat="1" ht="26" hidden="1" customHeight="1" spans="1:3">
      <c r="A519" s="269">
        <v>2070107</v>
      </c>
      <c r="B519" s="269" t="s">
        <v>481</v>
      </c>
      <c r="C519" s="270"/>
    </row>
    <row r="520" s="255" customFormat="1" ht="26" customHeight="1" spans="1:3">
      <c r="A520" s="266">
        <v>2070108</v>
      </c>
      <c r="B520" s="266" t="s">
        <v>482</v>
      </c>
      <c r="C520" s="131">
        <v>30</v>
      </c>
    </row>
    <row r="521" s="255" customFormat="1" ht="26" customHeight="1" spans="1:3">
      <c r="A521" s="266">
        <v>2070109</v>
      </c>
      <c r="B521" s="266" t="s">
        <v>483</v>
      </c>
      <c r="C521" s="131">
        <v>53</v>
      </c>
    </row>
    <row r="522" s="255" customFormat="1" ht="26" customHeight="1" spans="1:3">
      <c r="A522" s="266">
        <v>2070110</v>
      </c>
      <c r="B522" s="266" t="s">
        <v>484</v>
      </c>
      <c r="C522" s="131">
        <v>24</v>
      </c>
    </row>
    <row r="523" s="255" customFormat="1" ht="26" customHeight="1" spans="1:3">
      <c r="A523" s="266">
        <v>2070111</v>
      </c>
      <c r="B523" s="266" t="s">
        <v>485</v>
      </c>
      <c r="C523" s="131">
        <v>136</v>
      </c>
    </row>
    <row r="524" s="255" customFormat="1" ht="26" customHeight="1" spans="1:3">
      <c r="A524" s="266">
        <v>2070112</v>
      </c>
      <c r="B524" s="266" t="s">
        <v>486</v>
      </c>
      <c r="C524" s="131">
        <v>437</v>
      </c>
    </row>
    <row r="525" s="255" customFormat="1" ht="26" customHeight="1" spans="1:3">
      <c r="A525" s="266">
        <v>2070113</v>
      </c>
      <c r="B525" s="266" t="s">
        <v>487</v>
      </c>
      <c r="C525" s="131">
        <v>19</v>
      </c>
    </row>
    <row r="526" s="255" customFormat="1" ht="26" customHeight="1" spans="1:3">
      <c r="A526" s="266">
        <v>2070114</v>
      </c>
      <c r="B526" s="266" t="s">
        <v>488</v>
      </c>
      <c r="C526" s="131">
        <v>1</v>
      </c>
    </row>
    <row r="527" s="255" customFormat="1" ht="26" customHeight="1" spans="1:3">
      <c r="A527" s="266">
        <v>2070199</v>
      </c>
      <c r="B527" s="266" t="s">
        <v>489</v>
      </c>
      <c r="C527" s="131">
        <v>715</v>
      </c>
    </row>
    <row r="528" s="255" customFormat="1" ht="26" customHeight="1" spans="1:3">
      <c r="A528" s="266">
        <v>20702</v>
      </c>
      <c r="B528" s="268" t="s">
        <v>490</v>
      </c>
      <c r="C528" s="131">
        <f>SUM(C529:C535)</f>
        <v>1032</v>
      </c>
    </row>
    <row r="529" s="255" customFormat="1" ht="26" customHeight="1" spans="1:3">
      <c r="A529" s="266">
        <v>2070201</v>
      </c>
      <c r="B529" s="266" t="s">
        <v>136</v>
      </c>
      <c r="C529" s="131">
        <v>17</v>
      </c>
    </row>
    <row r="530" s="262" customFormat="1" ht="26" hidden="1" customHeight="1" spans="1:3">
      <c r="A530" s="269">
        <v>2070202</v>
      </c>
      <c r="B530" s="269" t="s">
        <v>148</v>
      </c>
      <c r="C530" s="270"/>
    </row>
    <row r="531" s="262" customFormat="1" ht="26" hidden="1" customHeight="1" spans="1:3">
      <c r="A531" s="269">
        <v>2070203</v>
      </c>
      <c r="B531" s="269" t="s">
        <v>138</v>
      </c>
      <c r="C531" s="270"/>
    </row>
    <row r="532" s="255" customFormat="1" ht="26" customHeight="1" spans="1:3">
      <c r="A532" s="266">
        <v>2070204</v>
      </c>
      <c r="B532" s="266" t="s">
        <v>491</v>
      </c>
      <c r="C532" s="131">
        <v>625</v>
      </c>
    </row>
    <row r="533" s="255" customFormat="1" ht="26" customHeight="1" spans="1:3">
      <c r="A533" s="266">
        <v>2070205</v>
      </c>
      <c r="B533" s="266" t="s">
        <v>492</v>
      </c>
      <c r="C533" s="131">
        <v>141</v>
      </c>
    </row>
    <row r="534" s="262" customFormat="1" ht="26" hidden="1" customHeight="1" spans="1:3">
      <c r="A534" s="269">
        <v>2070206</v>
      </c>
      <c r="B534" s="269" t="s">
        <v>493</v>
      </c>
      <c r="C534" s="270"/>
    </row>
    <row r="535" s="255" customFormat="1" ht="26" customHeight="1" spans="1:3">
      <c r="A535" s="266">
        <v>2070299</v>
      </c>
      <c r="B535" s="266" t="s">
        <v>494</v>
      </c>
      <c r="C535" s="131">
        <v>249</v>
      </c>
    </row>
    <row r="536" s="255" customFormat="1" ht="26" customHeight="1" spans="1:3">
      <c r="A536" s="266">
        <v>20703</v>
      </c>
      <c r="B536" s="268" t="s">
        <v>495</v>
      </c>
      <c r="C536" s="131">
        <f>SUM(C537:C546)</f>
        <v>51</v>
      </c>
    </row>
    <row r="537" s="262" customFormat="1" ht="26" hidden="1" customHeight="1" spans="1:3">
      <c r="A537" s="269">
        <v>2070301</v>
      </c>
      <c r="B537" s="269" t="s">
        <v>182</v>
      </c>
      <c r="C537" s="270"/>
    </row>
    <row r="538" s="262" customFormat="1" ht="26" hidden="1" customHeight="1" spans="1:3">
      <c r="A538" s="269">
        <v>2070302</v>
      </c>
      <c r="B538" s="269" t="s">
        <v>148</v>
      </c>
      <c r="C538" s="270"/>
    </row>
    <row r="539" s="262" customFormat="1" ht="26" hidden="1" customHeight="1" spans="1:3">
      <c r="A539" s="269">
        <v>2070303</v>
      </c>
      <c r="B539" s="269" t="s">
        <v>138</v>
      </c>
      <c r="C539" s="270"/>
    </row>
    <row r="540" s="262" customFormat="1" ht="26" hidden="1" customHeight="1" spans="1:3">
      <c r="A540" s="269">
        <v>2070304</v>
      </c>
      <c r="B540" s="269" t="s">
        <v>496</v>
      </c>
      <c r="C540" s="270"/>
    </row>
    <row r="541" s="262" customFormat="1" ht="26" hidden="1" customHeight="1" spans="1:3">
      <c r="A541" s="269">
        <v>2070305</v>
      </c>
      <c r="B541" s="269" t="s">
        <v>497</v>
      </c>
      <c r="C541" s="270"/>
    </row>
    <row r="542" s="262" customFormat="1" ht="26" hidden="1" customHeight="1" spans="1:3">
      <c r="A542" s="269">
        <v>2070306</v>
      </c>
      <c r="B542" s="269" t="s">
        <v>498</v>
      </c>
      <c r="C542" s="270"/>
    </row>
    <row r="543" s="255" customFormat="1" ht="26" customHeight="1" spans="1:3">
      <c r="A543" s="266">
        <v>2070307</v>
      </c>
      <c r="B543" s="266" t="s">
        <v>499</v>
      </c>
      <c r="C543" s="131">
        <v>51</v>
      </c>
    </row>
    <row r="544" s="262" customFormat="1" ht="26" hidden="1" customHeight="1" spans="1:3">
      <c r="A544" s="269">
        <v>2070308</v>
      </c>
      <c r="B544" s="269" t="s">
        <v>500</v>
      </c>
      <c r="C544" s="270"/>
    </row>
    <row r="545" s="262" customFormat="1" ht="26" hidden="1" customHeight="1" spans="1:3">
      <c r="A545" s="269">
        <v>2070309</v>
      </c>
      <c r="B545" s="269" t="s">
        <v>501</v>
      </c>
      <c r="C545" s="270"/>
    </row>
    <row r="546" s="262" customFormat="1" ht="26" hidden="1" customHeight="1" spans="1:3">
      <c r="A546" s="269">
        <v>2070399</v>
      </c>
      <c r="B546" s="269" t="s">
        <v>502</v>
      </c>
      <c r="C546" s="270"/>
    </row>
    <row r="547" s="262" customFormat="1" ht="26" hidden="1" customHeight="1" spans="1:3">
      <c r="A547" s="269">
        <v>20706</v>
      </c>
      <c r="B547" s="276" t="s">
        <v>503</v>
      </c>
      <c r="C547" s="270">
        <f>SUM(C548:C555)</f>
        <v>0</v>
      </c>
    </row>
    <row r="548" s="262" customFormat="1" ht="26" hidden="1" customHeight="1" spans="1:3">
      <c r="A548" s="269">
        <v>2070601</v>
      </c>
      <c r="B548" s="277" t="s">
        <v>182</v>
      </c>
      <c r="C548" s="270"/>
    </row>
    <row r="549" s="262" customFormat="1" ht="26" hidden="1" customHeight="1" spans="1:3">
      <c r="A549" s="269">
        <v>2070602</v>
      </c>
      <c r="B549" s="277" t="s">
        <v>148</v>
      </c>
      <c r="C549" s="270"/>
    </row>
    <row r="550" s="262" customFormat="1" ht="26" hidden="1" customHeight="1" spans="1:3">
      <c r="A550" s="269">
        <v>2070603</v>
      </c>
      <c r="B550" s="277" t="s">
        <v>138</v>
      </c>
      <c r="C550" s="270"/>
    </row>
    <row r="551" s="262" customFormat="1" ht="26" hidden="1" customHeight="1" spans="1:3">
      <c r="A551" s="269">
        <v>2070604</v>
      </c>
      <c r="B551" s="277" t="s">
        <v>504</v>
      </c>
      <c r="C551" s="270"/>
    </row>
    <row r="552" s="262" customFormat="1" ht="26" hidden="1" customHeight="1" spans="1:3">
      <c r="A552" s="269">
        <v>2070605</v>
      </c>
      <c r="B552" s="277" t="s">
        <v>505</v>
      </c>
      <c r="C552" s="270"/>
    </row>
    <row r="553" s="262" customFormat="1" ht="26" hidden="1" customHeight="1" spans="1:3">
      <c r="A553" s="269">
        <v>2070606</v>
      </c>
      <c r="B553" s="277" t="s">
        <v>506</v>
      </c>
      <c r="C553" s="270"/>
    </row>
    <row r="554" s="262" customFormat="1" ht="26" hidden="1" customHeight="1" spans="1:3">
      <c r="A554" s="269">
        <v>2070607</v>
      </c>
      <c r="B554" s="277" t="s">
        <v>507</v>
      </c>
      <c r="C554" s="270"/>
    </row>
    <row r="555" s="262" customFormat="1" ht="26" hidden="1" customHeight="1" spans="1:3">
      <c r="A555" s="269">
        <v>2070699</v>
      </c>
      <c r="B555" s="277" t="s">
        <v>508</v>
      </c>
      <c r="C555" s="270"/>
    </row>
    <row r="556" s="255" customFormat="1" ht="26" customHeight="1" spans="1:3">
      <c r="A556" s="266">
        <v>20708</v>
      </c>
      <c r="B556" s="278" t="s">
        <v>509</v>
      </c>
      <c r="C556" s="131">
        <f>SUM(C557:C563)</f>
        <v>1186</v>
      </c>
    </row>
    <row r="557" s="255" customFormat="1" ht="26" customHeight="1" spans="1:3">
      <c r="A557" s="266">
        <v>2070801</v>
      </c>
      <c r="B557" s="279" t="s">
        <v>136</v>
      </c>
      <c r="C557" s="131">
        <v>1068</v>
      </c>
    </row>
    <row r="558" s="262" customFormat="1" ht="26" hidden="1" customHeight="1" spans="1:3">
      <c r="A558" s="269">
        <v>2070802</v>
      </c>
      <c r="B558" s="277" t="s">
        <v>148</v>
      </c>
      <c r="C558" s="270"/>
    </row>
    <row r="559" s="262" customFormat="1" ht="26" hidden="1" customHeight="1" spans="1:3">
      <c r="A559" s="269">
        <v>2070803</v>
      </c>
      <c r="B559" s="277" t="s">
        <v>138</v>
      </c>
      <c r="C559" s="270"/>
    </row>
    <row r="560" s="262" customFormat="1" ht="26" hidden="1" customHeight="1" spans="1:3">
      <c r="A560" s="269">
        <v>2070806</v>
      </c>
      <c r="B560" s="277" t="s">
        <v>510</v>
      </c>
      <c r="C560" s="270"/>
    </row>
    <row r="561" s="262" customFormat="1" ht="26" hidden="1" customHeight="1" spans="1:3">
      <c r="A561" s="269">
        <v>2070807</v>
      </c>
      <c r="B561" s="277" t="s">
        <v>511</v>
      </c>
      <c r="C561" s="270"/>
    </row>
    <row r="562" s="262" customFormat="1" ht="26" hidden="1" customHeight="1" spans="1:3">
      <c r="A562" s="269">
        <v>2070808</v>
      </c>
      <c r="B562" s="277" t="s">
        <v>512</v>
      </c>
      <c r="C562" s="270"/>
    </row>
    <row r="563" s="255" customFormat="1" ht="26" customHeight="1" spans="1:3">
      <c r="A563" s="266">
        <v>2070899</v>
      </c>
      <c r="B563" s="279" t="s">
        <v>513</v>
      </c>
      <c r="C563" s="131">
        <v>118</v>
      </c>
    </row>
    <row r="564" s="255" customFormat="1" ht="26" customHeight="1" spans="1:3">
      <c r="A564" s="266">
        <v>20799</v>
      </c>
      <c r="B564" s="268" t="s">
        <v>514</v>
      </c>
      <c r="C564" s="131">
        <f>SUM(C565:C566)</f>
        <v>340</v>
      </c>
    </row>
    <row r="565" s="262" customFormat="1" ht="26" hidden="1" customHeight="1" spans="1:3">
      <c r="A565" s="269">
        <v>2079903</v>
      </c>
      <c r="B565" s="269" t="s">
        <v>515</v>
      </c>
      <c r="C565" s="270"/>
    </row>
    <row r="566" s="255" customFormat="1" ht="26" customHeight="1" spans="1:3">
      <c r="A566" s="266">
        <v>2079999</v>
      </c>
      <c r="B566" s="266" t="s">
        <v>516</v>
      </c>
      <c r="C566" s="131">
        <v>340</v>
      </c>
    </row>
    <row r="567" s="255" customFormat="1" ht="26" customHeight="1" spans="1:3">
      <c r="A567" s="266">
        <v>208</v>
      </c>
      <c r="B567" s="267" t="s">
        <v>517</v>
      </c>
      <c r="C567" s="131">
        <f>SUM(C568,C587,C595,C597,C606,C610,C620,C629,C636,C644,C653,C659,C662,C665,C668,C671,C674,C678,C682,C691,C694)</f>
        <v>97549</v>
      </c>
    </row>
    <row r="568" s="255" customFormat="1" ht="26" customHeight="1" spans="1:3">
      <c r="A568" s="266">
        <v>20801</v>
      </c>
      <c r="B568" s="268" t="s">
        <v>518</v>
      </c>
      <c r="C568" s="131">
        <f>SUM(C569:C586)</f>
        <v>1955</v>
      </c>
    </row>
    <row r="569" s="255" customFormat="1" ht="26" customHeight="1" spans="1:3">
      <c r="A569" s="266">
        <v>2080101</v>
      </c>
      <c r="B569" s="266" t="s">
        <v>136</v>
      </c>
      <c r="C569" s="131">
        <v>1398</v>
      </c>
    </row>
    <row r="570" s="262" customFormat="1" ht="26" hidden="1" customHeight="1" spans="1:3">
      <c r="A570" s="269">
        <v>2080102</v>
      </c>
      <c r="B570" s="269" t="s">
        <v>148</v>
      </c>
      <c r="C570" s="270"/>
    </row>
    <row r="571" s="262" customFormat="1" ht="26" hidden="1" customHeight="1" spans="1:3">
      <c r="A571" s="269">
        <v>2080103</v>
      </c>
      <c r="B571" s="269" t="s">
        <v>138</v>
      </c>
      <c r="C571" s="270"/>
    </row>
    <row r="572" s="262" customFormat="1" ht="26" hidden="1" customHeight="1" spans="1:3">
      <c r="A572" s="269">
        <v>2080104</v>
      </c>
      <c r="B572" s="269" t="s">
        <v>519</v>
      </c>
      <c r="C572" s="270"/>
    </row>
    <row r="573" s="262" customFormat="1" ht="26" hidden="1" customHeight="1" spans="1:3">
      <c r="A573" s="269">
        <v>2080105</v>
      </c>
      <c r="B573" s="269" t="s">
        <v>520</v>
      </c>
      <c r="C573" s="270"/>
    </row>
    <row r="574" s="262" customFormat="1" ht="26" hidden="1" customHeight="1" spans="1:3">
      <c r="A574" s="269">
        <v>2080106</v>
      </c>
      <c r="B574" s="269" t="s">
        <v>521</v>
      </c>
      <c r="C574" s="270"/>
    </row>
    <row r="575" s="255" customFormat="1" ht="26" customHeight="1" spans="1:3">
      <c r="A575" s="266">
        <v>2080107</v>
      </c>
      <c r="B575" s="266" t="s">
        <v>522</v>
      </c>
      <c r="C575" s="131">
        <v>137</v>
      </c>
    </row>
    <row r="576" s="262" customFormat="1" ht="26" hidden="1" customHeight="1" spans="1:3">
      <c r="A576" s="269">
        <v>2080108</v>
      </c>
      <c r="B576" s="269" t="s">
        <v>178</v>
      </c>
      <c r="C576" s="270"/>
    </row>
    <row r="577" s="262" customFormat="1" ht="26" hidden="1" customHeight="1" spans="1:3">
      <c r="A577" s="269">
        <v>2080109</v>
      </c>
      <c r="B577" s="269" t="s">
        <v>523</v>
      </c>
      <c r="C577" s="270"/>
    </row>
    <row r="578" s="262" customFormat="1" ht="26" hidden="1" customHeight="1" spans="1:3">
      <c r="A578" s="269">
        <v>2080110</v>
      </c>
      <c r="B578" s="269" t="s">
        <v>524</v>
      </c>
      <c r="C578" s="270"/>
    </row>
    <row r="579" s="262" customFormat="1" ht="26" hidden="1" customHeight="1" spans="1:3">
      <c r="A579" s="269">
        <v>2080111</v>
      </c>
      <c r="B579" s="269" t="s">
        <v>525</v>
      </c>
      <c r="C579" s="270"/>
    </row>
    <row r="580" s="262" customFormat="1" ht="26" hidden="1" customHeight="1" spans="1:3">
      <c r="A580" s="269">
        <v>2080112</v>
      </c>
      <c r="B580" s="269" t="s">
        <v>526</v>
      </c>
      <c r="C580" s="270"/>
    </row>
    <row r="581" s="262" customFormat="1" ht="26" hidden="1" customHeight="1" spans="1:3">
      <c r="A581" s="269">
        <v>2080113</v>
      </c>
      <c r="B581" s="269" t="s">
        <v>527</v>
      </c>
      <c r="C581" s="270"/>
    </row>
    <row r="582" s="262" customFormat="1" ht="26" hidden="1" customHeight="1" spans="1:3">
      <c r="A582" s="269">
        <v>2080114</v>
      </c>
      <c r="B582" s="269" t="s">
        <v>528</v>
      </c>
      <c r="C582" s="270"/>
    </row>
    <row r="583" s="262" customFormat="1" ht="26" hidden="1" customHeight="1" spans="1:3">
      <c r="A583" s="269">
        <v>2080115</v>
      </c>
      <c r="B583" s="269" t="s">
        <v>529</v>
      </c>
      <c r="C583" s="270"/>
    </row>
    <row r="584" s="262" customFormat="1" ht="26" hidden="1" customHeight="1" spans="1:3">
      <c r="A584" s="269">
        <v>2080116</v>
      </c>
      <c r="B584" s="269" t="s">
        <v>530</v>
      </c>
      <c r="C584" s="270"/>
    </row>
    <row r="585" s="262" customFormat="1" ht="26" hidden="1" customHeight="1" spans="1:3">
      <c r="A585" s="269">
        <v>2080150</v>
      </c>
      <c r="B585" s="269" t="s">
        <v>145</v>
      </c>
      <c r="C585" s="270"/>
    </row>
    <row r="586" s="255" customFormat="1" ht="26" customHeight="1" spans="1:3">
      <c r="A586" s="266">
        <v>2080199</v>
      </c>
      <c r="B586" s="266" t="s">
        <v>531</v>
      </c>
      <c r="C586" s="131">
        <v>420</v>
      </c>
    </row>
    <row r="587" s="255" customFormat="1" ht="26" customHeight="1" spans="1:3">
      <c r="A587" s="266">
        <v>20802</v>
      </c>
      <c r="B587" s="268" t="s">
        <v>532</v>
      </c>
      <c r="C587" s="131">
        <f>SUM(C588:C594)</f>
        <v>1318</v>
      </c>
    </row>
    <row r="588" s="255" customFormat="1" ht="26" customHeight="1" spans="1:3">
      <c r="A588" s="266">
        <v>2080201</v>
      </c>
      <c r="B588" s="266" t="s">
        <v>136</v>
      </c>
      <c r="C588" s="131">
        <v>710</v>
      </c>
    </row>
    <row r="589" s="262" customFormat="1" ht="26" hidden="1" customHeight="1" spans="1:3">
      <c r="A589" s="269">
        <v>2080202</v>
      </c>
      <c r="B589" s="269" t="s">
        <v>148</v>
      </c>
      <c r="C589" s="270"/>
    </row>
    <row r="590" s="262" customFormat="1" ht="26" hidden="1" customHeight="1" spans="1:3">
      <c r="A590" s="269">
        <v>2080203</v>
      </c>
      <c r="B590" s="269" t="s">
        <v>138</v>
      </c>
      <c r="C590" s="270"/>
    </row>
    <row r="591" s="262" customFormat="1" ht="26" hidden="1" customHeight="1" spans="1:3">
      <c r="A591" s="269">
        <v>2080206</v>
      </c>
      <c r="B591" s="269" t="s">
        <v>533</v>
      </c>
      <c r="C591" s="270"/>
    </row>
    <row r="592" s="255" customFormat="1" ht="26" customHeight="1" spans="1:3">
      <c r="A592" s="266">
        <v>2080207</v>
      </c>
      <c r="B592" s="266" t="s">
        <v>534</v>
      </c>
      <c r="C592" s="131">
        <v>5</v>
      </c>
    </row>
    <row r="593" s="255" customFormat="1" ht="26" customHeight="1" spans="1:3">
      <c r="A593" s="274">
        <v>2080209</v>
      </c>
      <c r="B593" s="274" t="s">
        <v>535</v>
      </c>
      <c r="C593" s="131">
        <v>227</v>
      </c>
    </row>
    <row r="594" s="255" customFormat="1" ht="26" customHeight="1" spans="1:3">
      <c r="A594" s="266">
        <v>2080299</v>
      </c>
      <c r="B594" s="266" t="s">
        <v>536</v>
      </c>
      <c r="C594" s="131">
        <v>376</v>
      </c>
    </row>
    <row r="595" s="262" customFormat="1" ht="26" hidden="1" customHeight="1" spans="1:3">
      <c r="A595" s="269">
        <v>20804</v>
      </c>
      <c r="B595" s="271" t="s">
        <v>537</v>
      </c>
      <c r="C595" s="270">
        <f>C596</f>
        <v>0</v>
      </c>
    </row>
    <row r="596" s="262" customFormat="1" ht="26" hidden="1" customHeight="1" spans="1:3">
      <c r="A596" s="269">
        <v>2080402</v>
      </c>
      <c r="B596" s="269" t="s">
        <v>538</v>
      </c>
      <c r="C596" s="270"/>
    </row>
    <row r="597" s="255" customFormat="1" ht="26" customHeight="1" spans="1:3">
      <c r="A597" s="266">
        <v>20805</v>
      </c>
      <c r="B597" s="268" t="s">
        <v>539</v>
      </c>
      <c r="C597" s="131">
        <f>SUM(C598:C605)</f>
        <v>47909</v>
      </c>
    </row>
    <row r="598" s="262" customFormat="1" ht="26" hidden="1" customHeight="1" spans="1:3">
      <c r="A598" s="269">
        <v>2080501</v>
      </c>
      <c r="B598" s="269" t="s">
        <v>540</v>
      </c>
      <c r="C598" s="270"/>
    </row>
    <row r="599" s="262" customFormat="1" ht="26" hidden="1" customHeight="1" spans="1:3">
      <c r="A599" s="269">
        <v>2080502</v>
      </c>
      <c r="B599" s="269" t="s">
        <v>541</v>
      </c>
      <c r="C599" s="270"/>
    </row>
    <row r="600" s="262" customFormat="1" ht="26" hidden="1" customHeight="1" spans="1:3">
      <c r="A600" s="269">
        <v>2080503</v>
      </c>
      <c r="B600" s="269" t="s">
        <v>542</v>
      </c>
      <c r="C600" s="270"/>
    </row>
    <row r="601" s="255" customFormat="1" ht="26" customHeight="1" spans="1:3">
      <c r="A601" s="266">
        <v>2080505</v>
      </c>
      <c r="B601" s="266" t="s">
        <v>543</v>
      </c>
      <c r="C601" s="131">
        <v>11605</v>
      </c>
    </row>
    <row r="602" s="255" customFormat="1" ht="26" customHeight="1" spans="1:3">
      <c r="A602" s="266">
        <v>2080506</v>
      </c>
      <c r="B602" s="266" t="s">
        <v>544</v>
      </c>
      <c r="C602" s="131">
        <v>2352</v>
      </c>
    </row>
    <row r="603" s="255" customFormat="1" ht="26" customHeight="1" spans="1:3">
      <c r="A603" s="266">
        <v>2080507</v>
      </c>
      <c r="B603" s="266" t="s">
        <v>545</v>
      </c>
      <c r="C603" s="131">
        <v>33952</v>
      </c>
    </row>
    <row r="604" s="262" customFormat="1" ht="26" hidden="1" customHeight="1" spans="1:3">
      <c r="A604" s="269">
        <v>2080508</v>
      </c>
      <c r="B604" s="269" t="s">
        <v>546</v>
      </c>
      <c r="C604" s="270"/>
    </row>
    <row r="605" s="262" customFormat="1" ht="26" hidden="1" customHeight="1" spans="1:3">
      <c r="A605" s="269">
        <v>2080599</v>
      </c>
      <c r="B605" s="269" t="s">
        <v>547</v>
      </c>
      <c r="C605" s="270"/>
    </row>
    <row r="606" s="262" customFormat="1" ht="26" hidden="1" customHeight="1" spans="1:3">
      <c r="A606" s="269">
        <v>20806</v>
      </c>
      <c r="B606" s="271" t="s">
        <v>548</v>
      </c>
      <c r="C606" s="270">
        <f>SUM(C607:C609)</f>
        <v>0</v>
      </c>
    </row>
    <row r="607" s="262" customFormat="1" ht="26" hidden="1" customHeight="1" spans="1:3">
      <c r="A607" s="269">
        <v>2080601</v>
      </c>
      <c r="B607" s="269" t="s">
        <v>549</v>
      </c>
      <c r="C607" s="270"/>
    </row>
    <row r="608" s="262" customFormat="1" ht="26" hidden="1" customHeight="1" spans="1:3">
      <c r="A608" s="269">
        <v>2080602</v>
      </c>
      <c r="B608" s="269" t="s">
        <v>550</v>
      </c>
      <c r="C608" s="270"/>
    </row>
    <row r="609" s="262" customFormat="1" ht="26" hidden="1" customHeight="1" spans="1:3">
      <c r="A609" s="269">
        <v>2080699</v>
      </c>
      <c r="B609" s="269" t="s">
        <v>551</v>
      </c>
      <c r="C609" s="270"/>
    </row>
    <row r="610" s="255" customFormat="1" ht="26" customHeight="1" spans="1:3">
      <c r="A610" s="266">
        <v>20807</v>
      </c>
      <c r="B610" s="268" t="s">
        <v>552</v>
      </c>
      <c r="C610" s="131">
        <f>SUM(C611:C619)</f>
        <v>3182</v>
      </c>
    </row>
    <row r="611" s="255" customFormat="1" ht="26" customHeight="1" spans="1:3">
      <c r="A611" s="266">
        <v>2080701</v>
      </c>
      <c r="B611" s="266" t="s">
        <v>553</v>
      </c>
      <c r="C611" s="131">
        <v>975</v>
      </c>
    </row>
    <row r="612" s="262" customFormat="1" ht="26" hidden="1" customHeight="1" spans="1:3">
      <c r="A612" s="269">
        <v>2080702</v>
      </c>
      <c r="B612" s="269" t="s">
        <v>554</v>
      </c>
      <c r="C612" s="270"/>
    </row>
    <row r="613" s="262" customFormat="1" ht="26" hidden="1" customHeight="1" spans="1:3">
      <c r="A613" s="269">
        <v>2080704</v>
      </c>
      <c r="B613" s="269" t="s">
        <v>555</v>
      </c>
      <c r="C613" s="270"/>
    </row>
    <row r="614" s="262" customFormat="1" ht="26" hidden="1" customHeight="1" spans="1:3">
      <c r="A614" s="269">
        <v>2080705</v>
      </c>
      <c r="B614" s="269" t="s">
        <v>556</v>
      </c>
      <c r="C614" s="270"/>
    </row>
    <row r="615" s="262" customFormat="1" ht="26" hidden="1" customHeight="1" spans="1:3">
      <c r="A615" s="269">
        <v>2080709</v>
      </c>
      <c r="B615" s="269" t="s">
        <v>557</v>
      </c>
      <c r="C615" s="270"/>
    </row>
    <row r="616" s="262" customFormat="1" ht="26" hidden="1" customHeight="1" spans="1:3">
      <c r="A616" s="269">
        <v>2080711</v>
      </c>
      <c r="B616" s="269" t="s">
        <v>558</v>
      </c>
      <c r="C616" s="270"/>
    </row>
    <row r="617" s="262" customFormat="1" ht="26" hidden="1" customHeight="1" spans="1:3">
      <c r="A617" s="269">
        <v>2080712</v>
      </c>
      <c r="B617" s="269" t="s">
        <v>559</v>
      </c>
      <c r="C617" s="270"/>
    </row>
    <row r="618" s="262" customFormat="1" ht="26" hidden="1" customHeight="1" spans="1:3">
      <c r="A618" s="269">
        <v>2080713</v>
      </c>
      <c r="B618" s="269" t="s">
        <v>560</v>
      </c>
      <c r="C618" s="270"/>
    </row>
    <row r="619" s="255" customFormat="1" ht="26" customHeight="1" spans="1:3">
      <c r="A619" s="266">
        <v>2080799</v>
      </c>
      <c r="B619" s="266" t="s">
        <v>561</v>
      </c>
      <c r="C619" s="131">
        <v>2207</v>
      </c>
    </row>
    <row r="620" s="255" customFormat="1" ht="26" customHeight="1" spans="1:3">
      <c r="A620" s="266">
        <v>20808</v>
      </c>
      <c r="B620" s="268" t="s">
        <v>562</v>
      </c>
      <c r="C620" s="131">
        <f>SUM(C621:C628)</f>
        <v>7251</v>
      </c>
    </row>
    <row r="621" s="255" customFormat="1" ht="26" customHeight="1" spans="1:3">
      <c r="A621" s="266">
        <v>2080801</v>
      </c>
      <c r="B621" s="266" t="s">
        <v>563</v>
      </c>
      <c r="C621" s="131">
        <v>1151</v>
      </c>
    </row>
    <row r="622" s="255" customFormat="1" ht="26" customHeight="1" spans="1:3">
      <c r="A622" s="266">
        <v>2080802</v>
      </c>
      <c r="B622" s="266" t="s">
        <v>564</v>
      </c>
      <c r="C622" s="131">
        <v>4280</v>
      </c>
    </row>
    <row r="623" s="262" customFormat="1" ht="26" hidden="1" customHeight="1" spans="1:3">
      <c r="A623" s="269">
        <v>2080803</v>
      </c>
      <c r="B623" s="269" t="s">
        <v>565</v>
      </c>
      <c r="C623" s="270"/>
    </row>
    <row r="624" s="255" customFormat="1" ht="26" customHeight="1" spans="1:3">
      <c r="A624" s="266">
        <v>2080805</v>
      </c>
      <c r="B624" s="266" t="s">
        <v>566</v>
      </c>
      <c r="C624" s="131">
        <v>640</v>
      </c>
    </row>
    <row r="625" s="262" customFormat="1" ht="26" hidden="1" customHeight="1" spans="1:3">
      <c r="A625" s="269">
        <v>2080806</v>
      </c>
      <c r="B625" s="269" t="s">
        <v>567</v>
      </c>
      <c r="C625" s="270"/>
    </row>
    <row r="626" s="255" customFormat="1" ht="26" customHeight="1" spans="1:3">
      <c r="A626" s="266">
        <v>2080807</v>
      </c>
      <c r="B626" s="266" t="s">
        <v>568</v>
      </c>
      <c r="C626" s="131">
        <v>100</v>
      </c>
    </row>
    <row r="627" s="255" customFormat="1" ht="26" customHeight="1" spans="1:3">
      <c r="A627" s="266">
        <v>2080808</v>
      </c>
      <c r="B627" s="266" t="s">
        <v>569</v>
      </c>
      <c r="C627" s="131">
        <v>45</v>
      </c>
    </row>
    <row r="628" s="255" customFormat="1" ht="26" customHeight="1" spans="1:3">
      <c r="A628" s="266">
        <v>2080899</v>
      </c>
      <c r="B628" s="266" t="s">
        <v>570</v>
      </c>
      <c r="C628" s="131">
        <v>1035</v>
      </c>
    </row>
    <row r="629" s="255" customFormat="1" ht="26" customHeight="1" spans="1:3">
      <c r="A629" s="266">
        <v>20809</v>
      </c>
      <c r="B629" s="268" t="s">
        <v>571</v>
      </c>
      <c r="C629" s="131">
        <f>SUM(C630:C635)</f>
        <v>542</v>
      </c>
    </row>
    <row r="630" s="262" customFormat="1" ht="26" hidden="1" customHeight="1" spans="1:3">
      <c r="A630" s="269">
        <v>2080901</v>
      </c>
      <c r="B630" s="269" t="s">
        <v>572</v>
      </c>
      <c r="C630" s="270"/>
    </row>
    <row r="631" s="255" customFormat="1" ht="26" customHeight="1" spans="1:3">
      <c r="A631" s="266">
        <v>2080902</v>
      </c>
      <c r="B631" s="266" t="s">
        <v>573</v>
      </c>
      <c r="C631" s="131">
        <v>110</v>
      </c>
    </row>
    <row r="632" s="255" customFormat="1" ht="26" customHeight="1" spans="1:3">
      <c r="A632" s="266">
        <v>2080903</v>
      </c>
      <c r="B632" s="266" t="s">
        <v>574</v>
      </c>
      <c r="C632" s="131">
        <v>42</v>
      </c>
    </row>
    <row r="633" s="255" customFormat="1" ht="26" customHeight="1" spans="1:3">
      <c r="A633" s="266">
        <v>2080904</v>
      </c>
      <c r="B633" s="266" t="s">
        <v>575</v>
      </c>
      <c r="C633" s="131">
        <v>2</v>
      </c>
    </row>
    <row r="634" s="255" customFormat="1" ht="26" customHeight="1" spans="1:3">
      <c r="A634" s="266">
        <v>2080905</v>
      </c>
      <c r="B634" s="266" t="s">
        <v>576</v>
      </c>
      <c r="C634" s="131">
        <v>101</v>
      </c>
    </row>
    <row r="635" s="255" customFormat="1" ht="26" customHeight="1" spans="1:3">
      <c r="A635" s="266">
        <v>2080999</v>
      </c>
      <c r="B635" s="266" t="s">
        <v>577</v>
      </c>
      <c r="C635" s="131">
        <v>287</v>
      </c>
    </row>
    <row r="636" s="255" customFormat="1" ht="26" customHeight="1" spans="1:3">
      <c r="A636" s="266">
        <v>20810</v>
      </c>
      <c r="B636" s="268" t="s">
        <v>578</v>
      </c>
      <c r="C636" s="131">
        <f>SUM(C637:C643)</f>
        <v>1598</v>
      </c>
    </row>
    <row r="637" s="255" customFormat="1" ht="26" customHeight="1" spans="1:3">
      <c r="A637" s="266">
        <v>2081001</v>
      </c>
      <c r="B637" s="266" t="s">
        <v>579</v>
      </c>
      <c r="C637" s="131">
        <v>397</v>
      </c>
    </row>
    <row r="638" s="255" customFormat="1" ht="26" customHeight="1" spans="1:3">
      <c r="A638" s="266">
        <v>2081002</v>
      </c>
      <c r="B638" s="266" t="s">
        <v>580</v>
      </c>
      <c r="C638" s="131">
        <v>231</v>
      </c>
    </row>
    <row r="639" s="262" customFormat="1" ht="26" hidden="1" customHeight="1" spans="1:3">
      <c r="A639" s="269">
        <v>2081003</v>
      </c>
      <c r="B639" s="269" t="s">
        <v>581</v>
      </c>
      <c r="C639" s="270"/>
    </row>
    <row r="640" s="255" customFormat="1" ht="26" customHeight="1" spans="1:3">
      <c r="A640" s="266">
        <v>2081004</v>
      </c>
      <c r="B640" s="266" t="s">
        <v>582</v>
      </c>
      <c r="C640" s="131">
        <v>260</v>
      </c>
    </row>
    <row r="641" s="262" customFormat="1" ht="26" hidden="1" customHeight="1" spans="1:3">
      <c r="A641" s="269">
        <v>2081005</v>
      </c>
      <c r="B641" s="269" t="s">
        <v>583</v>
      </c>
      <c r="C641" s="270"/>
    </row>
    <row r="642" s="255" customFormat="1" ht="26" customHeight="1" spans="1:3">
      <c r="A642" s="266">
        <v>2081006</v>
      </c>
      <c r="B642" s="266" t="s">
        <v>584</v>
      </c>
      <c r="C642" s="131">
        <v>518</v>
      </c>
    </row>
    <row r="643" s="255" customFormat="1" ht="26" customHeight="1" spans="1:3">
      <c r="A643" s="266">
        <v>2081099</v>
      </c>
      <c r="B643" s="266" t="s">
        <v>585</v>
      </c>
      <c r="C643" s="131">
        <v>192</v>
      </c>
    </row>
    <row r="644" s="255" customFormat="1" ht="26" customHeight="1" spans="1:3">
      <c r="A644" s="266">
        <v>20811</v>
      </c>
      <c r="B644" s="268" t="s">
        <v>586</v>
      </c>
      <c r="C644" s="131">
        <f>SUM(C645:C652)</f>
        <v>2829</v>
      </c>
    </row>
    <row r="645" s="255" customFormat="1" ht="26" customHeight="1" spans="1:3">
      <c r="A645" s="266">
        <v>2081101</v>
      </c>
      <c r="B645" s="266" t="s">
        <v>136</v>
      </c>
      <c r="C645" s="131">
        <v>205</v>
      </c>
    </row>
    <row r="646" s="262" customFormat="1" ht="26" hidden="1" customHeight="1" spans="1:3">
      <c r="A646" s="269">
        <v>2081102</v>
      </c>
      <c r="B646" s="269" t="s">
        <v>148</v>
      </c>
      <c r="C646" s="270"/>
    </row>
    <row r="647" s="262" customFormat="1" ht="26" hidden="1" customHeight="1" spans="1:3">
      <c r="A647" s="269">
        <v>2081103</v>
      </c>
      <c r="B647" s="269" t="s">
        <v>138</v>
      </c>
      <c r="C647" s="270"/>
    </row>
    <row r="648" s="255" customFormat="1" ht="26" customHeight="1" spans="1:3">
      <c r="A648" s="266">
        <v>2081104</v>
      </c>
      <c r="B648" s="266" t="s">
        <v>587</v>
      </c>
      <c r="C648" s="131">
        <v>303</v>
      </c>
    </row>
    <row r="649" s="255" customFormat="1" ht="26" customHeight="1" spans="1:3">
      <c r="A649" s="266">
        <v>2081105</v>
      </c>
      <c r="B649" s="266" t="s">
        <v>588</v>
      </c>
      <c r="C649" s="131">
        <v>206</v>
      </c>
    </row>
    <row r="650" s="262" customFormat="1" ht="26" hidden="1" customHeight="1" spans="1:3">
      <c r="A650" s="269">
        <v>2081106</v>
      </c>
      <c r="B650" s="269" t="s">
        <v>589</v>
      </c>
      <c r="C650" s="270"/>
    </row>
    <row r="651" s="255" customFormat="1" ht="26" customHeight="1" spans="1:3">
      <c r="A651" s="266">
        <v>2081107</v>
      </c>
      <c r="B651" s="266" t="s">
        <v>590</v>
      </c>
      <c r="C651" s="131">
        <v>1596</v>
      </c>
    </row>
    <row r="652" s="255" customFormat="1" ht="26" customHeight="1" spans="1:3">
      <c r="A652" s="266">
        <v>2081199</v>
      </c>
      <c r="B652" s="266" t="s">
        <v>591</v>
      </c>
      <c r="C652" s="131">
        <v>519</v>
      </c>
    </row>
    <row r="653" s="255" customFormat="1" ht="26" customHeight="1" spans="1:3">
      <c r="A653" s="266">
        <v>20816</v>
      </c>
      <c r="B653" s="268" t="s">
        <v>592</v>
      </c>
      <c r="C653" s="131">
        <f>SUM(C654:C658)</f>
        <v>48</v>
      </c>
    </row>
    <row r="654" s="255" customFormat="1" ht="26" customHeight="1" spans="1:3">
      <c r="A654" s="266">
        <v>2081601</v>
      </c>
      <c r="B654" s="266" t="s">
        <v>136</v>
      </c>
      <c r="C654" s="131">
        <v>2</v>
      </c>
    </row>
    <row r="655" s="262" customFormat="1" ht="26" hidden="1" customHeight="1" spans="1:3">
      <c r="A655" s="269">
        <v>2081602</v>
      </c>
      <c r="B655" s="269" t="s">
        <v>148</v>
      </c>
      <c r="C655" s="270"/>
    </row>
    <row r="656" s="262" customFormat="1" ht="26" hidden="1" customHeight="1" spans="1:3">
      <c r="A656" s="269">
        <v>2081603</v>
      </c>
      <c r="B656" s="269" t="s">
        <v>138</v>
      </c>
      <c r="C656" s="270"/>
    </row>
    <row r="657" s="255" customFormat="1" ht="26" customHeight="1" spans="1:3">
      <c r="A657" s="266">
        <v>2081650</v>
      </c>
      <c r="B657" s="266" t="s">
        <v>593</v>
      </c>
      <c r="C657" s="131">
        <v>44</v>
      </c>
    </row>
    <row r="658" s="255" customFormat="1" ht="26" customHeight="1" spans="1:3">
      <c r="A658" s="266">
        <v>2081699</v>
      </c>
      <c r="B658" s="266" t="s">
        <v>594</v>
      </c>
      <c r="C658" s="131">
        <v>2</v>
      </c>
    </row>
    <row r="659" s="255" customFormat="1" ht="26" customHeight="1" spans="1:3">
      <c r="A659" s="266">
        <v>20819</v>
      </c>
      <c r="B659" s="268" t="s">
        <v>595</v>
      </c>
      <c r="C659" s="131">
        <f>SUM(C660:C661)</f>
        <v>856</v>
      </c>
    </row>
    <row r="660" s="255" customFormat="1" ht="26" customHeight="1" spans="1:3">
      <c r="A660" s="266">
        <v>2081901</v>
      </c>
      <c r="B660" s="266" t="s">
        <v>596</v>
      </c>
      <c r="C660" s="131">
        <v>856</v>
      </c>
    </row>
    <row r="661" s="262" customFormat="1" ht="26" hidden="1" customHeight="1" spans="1:3">
      <c r="A661" s="269">
        <v>2081902</v>
      </c>
      <c r="B661" s="269" t="s">
        <v>597</v>
      </c>
      <c r="C661" s="270"/>
    </row>
    <row r="662" s="255" customFormat="1" ht="26" customHeight="1" spans="1:3">
      <c r="A662" s="266">
        <v>20820</v>
      </c>
      <c r="B662" s="268" t="s">
        <v>598</v>
      </c>
      <c r="C662" s="131">
        <f>SUM(C663:C664)</f>
        <v>192</v>
      </c>
    </row>
    <row r="663" s="255" customFormat="1" ht="26" customHeight="1" spans="1:3">
      <c r="A663" s="266">
        <v>2082001</v>
      </c>
      <c r="B663" s="266" t="s">
        <v>599</v>
      </c>
      <c r="C663" s="131">
        <v>112</v>
      </c>
    </row>
    <row r="664" s="255" customFormat="1" ht="26" customHeight="1" spans="1:3">
      <c r="A664" s="266">
        <v>2082002</v>
      </c>
      <c r="B664" s="266" t="s">
        <v>600</v>
      </c>
      <c r="C664" s="131">
        <v>80</v>
      </c>
    </row>
    <row r="665" s="255" customFormat="1" ht="26" customHeight="1" spans="1:3">
      <c r="A665" s="266">
        <v>20821</v>
      </c>
      <c r="B665" s="268" t="s">
        <v>601</v>
      </c>
      <c r="C665" s="131">
        <f>SUM(C666:C667)</f>
        <v>1707</v>
      </c>
    </row>
    <row r="666" s="255" customFormat="1" ht="26" customHeight="1" spans="1:3">
      <c r="A666" s="266">
        <v>2082101</v>
      </c>
      <c r="B666" s="266" t="s">
        <v>602</v>
      </c>
      <c r="C666" s="131">
        <v>1579</v>
      </c>
    </row>
    <row r="667" s="255" customFormat="1" ht="26" customHeight="1" spans="1:3">
      <c r="A667" s="266">
        <v>2082102</v>
      </c>
      <c r="B667" s="266" t="s">
        <v>603</v>
      </c>
      <c r="C667" s="131">
        <v>128</v>
      </c>
    </row>
    <row r="668" s="262" customFormat="1" ht="26" hidden="1" customHeight="1" spans="1:3">
      <c r="A668" s="269">
        <v>20824</v>
      </c>
      <c r="B668" s="271" t="s">
        <v>604</v>
      </c>
      <c r="C668" s="270">
        <f>SUM(C669:C670)</f>
        <v>0</v>
      </c>
    </row>
    <row r="669" s="262" customFormat="1" ht="26" hidden="1" customHeight="1" spans="1:3">
      <c r="A669" s="269">
        <v>2082401</v>
      </c>
      <c r="B669" s="269" t="s">
        <v>605</v>
      </c>
      <c r="C669" s="270"/>
    </row>
    <row r="670" s="262" customFormat="1" ht="26" hidden="1" customHeight="1" spans="1:3">
      <c r="A670" s="269">
        <v>2082402</v>
      </c>
      <c r="B670" s="269" t="s">
        <v>606</v>
      </c>
      <c r="C670" s="270"/>
    </row>
    <row r="671" s="255" customFormat="1" ht="26" customHeight="1" spans="1:3">
      <c r="A671" s="266">
        <v>20825</v>
      </c>
      <c r="B671" s="268" t="s">
        <v>607</v>
      </c>
      <c r="C671" s="131">
        <f>SUM(C672:C673)</f>
        <v>133</v>
      </c>
    </row>
    <row r="672" s="262" customFormat="1" ht="26" hidden="1" customHeight="1" spans="1:3">
      <c r="A672" s="269">
        <v>2082501</v>
      </c>
      <c r="B672" s="269" t="s">
        <v>608</v>
      </c>
      <c r="C672" s="270"/>
    </row>
    <row r="673" s="255" customFormat="1" ht="26" customHeight="1" spans="1:3">
      <c r="A673" s="266">
        <v>2082502</v>
      </c>
      <c r="B673" s="266" t="s">
        <v>609</v>
      </c>
      <c r="C673" s="131">
        <v>133</v>
      </c>
    </row>
    <row r="674" s="255" customFormat="1" ht="26" customHeight="1" spans="1:3">
      <c r="A674" s="266">
        <v>20826</v>
      </c>
      <c r="B674" s="268" t="s">
        <v>610</v>
      </c>
      <c r="C674" s="131">
        <f>SUM(C675:C677)</f>
        <v>24879</v>
      </c>
    </row>
    <row r="675" s="262" customFormat="1" ht="26" hidden="1" customHeight="1" spans="1:3">
      <c r="A675" s="269">
        <v>2082601</v>
      </c>
      <c r="B675" s="269" t="s">
        <v>611</v>
      </c>
      <c r="C675" s="270"/>
    </row>
    <row r="676" s="255" customFormat="1" ht="26" customHeight="1" spans="1:3">
      <c r="A676" s="266">
        <v>2082602</v>
      </c>
      <c r="B676" s="266" t="s">
        <v>612</v>
      </c>
      <c r="C676" s="131">
        <v>24879</v>
      </c>
    </row>
    <row r="677" s="262" customFormat="1" ht="26" hidden="1" customHeight="1" spans="1:3">
      <c r="A677" s="269">
        <v>2082699</v>
      </c>
      <c r="B677" s="269" t="s">
        <v>613</v>
      </c>
      <c r="C677" s="270"/>
    </row>
    <row r="678" s="262" customFormat="1" ht="26" hidden="1" customHeight="1" spans="1:3">
      <c r="A678" s="269">
        <v>20827</v>
      </c>
      <c r="B678" s="271" t="s">
        <v>614</v>
      </c>
      <c r="C678" s="270">
        <f>SUM(C679:C681)</f>
        <v>0</v>
      </c>
    </row>
    <row r="679" s="262" customFormat="1" ht="26" hidden="1" customHeight="1" spans="1:3">
      <c r="A679" s="269">
        <v>2082701</v>
      </c>
      <c r="B679" s="269" t="s">
        <v>615</v>
      </c>
      <c r="C679" s="270"/>
    </row>
    <row r="680" s="262" customFormat="1" ht="26" hidden="1" customHeight="1" spans="1:3">
      <c r="A680" s="269">
        <v>2082702</v>
      </c>
      <c r="B680" s="269" t="s">
        <v>616</v>
      </c>
      <c r="C680" s="270"/>
    </row>
    <row r="681" s="262" customFormat="1" ht="26" hidden="1" customHeight="1" spans="1:3">
      <c r="A681" s="269">
        <v>2082799</v>
      </c>
      <c r="B681" s="269" t="s">
        <v>617</v>
      </c>
      <c r="C681" s="270"/>
    </row>
    <row r="682" s="255" customFormat="1" ht="26" customHeight="1" spans="1:3">
      <c r="A682" s="266">
        <v>20828</v>
      </c>
      <c r="B682" s="268" t="s">
        <v>618</v>
      </c>
      <c r="C682" s="131">
        <f>SUM(C683:C690)</f>
        <v>1541</v>
      </c>
    </row>
    <row r="683" s="255" customFormat="1" ht="26" customHeight="1" spans="1:3">
      <c r="A683" s="266">
        <v>2082801</v>
      </c>
      <c r="B683" s="266" t="s">
        <v>136</v>
      </c>
      <c r="C683" s="131">
        <v>393</v>
      </c>
    </row>
    <row r="684" s="262" customFormat="1" ht="26" hidden="1" customHeight="1" spans="1:3">
      <c r="A684" s="269">
        <v>2082802</v>
      </c>
      <c r="B684" s="269" t="s">
        <v>148</v>
      </c>
      <c r="C684" s="270"/>
    </row>
    <row r="685" s="262" customFormat="1" ht="26" hidden="1" customHeight="1" spans="1:3">
      <c r="A685" s="269">
        <v>2082803</v>
      </c>
      <c r="B685" s="269" t="s">
        <v>138</v>
      </c>
      <c r="C685" s="270"/>
    </row>
    <row r="686" s="255" customFormat="1" ht="26" customHeight="1" spans="1:3">
      <c r="A686" s="266">
        <v>2082804</v>
      </c>
      <c r="B686" s="266" t="s">
        <v>619</v>
      </c>
      <c r="C686" s="131">
        <v>546</v>
      </c>
    </row>
    <row r="687" s="262" customFormat="1" ht="26" hidden="1" customHeight="1" spans="1:3">
      <c r="A687" s="269">
        <v>2082805</v>
      </c>
      <c r="B687" s="269" t="s">
        <v>620</v>
      </c>
      <c r="C687" s="270"/>
    </row>
    <row r="688" s="262" customFormat="1" ht="26" hidden="1" customHeight="1" spans="1:3">
      <c r="A688" s="269">
        <v>2082806</v>
      </c>
      <c r="B688" s="269" t="s">
        <v>178</v>
      </c>
      <c r="C688" s="270"/>
    </row>
    <row r="689" s="262" customFormat="1" ht="26" hidden="1" customHeight="1" spans="1:3">
      <c r="A689" s="269">
        <v>2082850</v>
      </c>
      <c r="B689" s="269" t="s">
        <v>145</v>
      </c>
      <c r="C689" s="270"/>
    </row>
    <row r="690" s="255" customFormat="1" ht="26" customHeight="1" spans="1:3">
      <c r="A690" s="266">
        <v>2082899</v>
      </c>
      <c r="B690" s="266" t="s">
        <v>621</v>
      </c>
      <c r="C690" s="131">
        <v>602</v>
      </c>
    </row>
    <row r="691" s="262" customFormat="1" ht="26" hidden="1" customHeight="1" spans="1:3">
      <c r="A691" s="269">
        <v>20830</v>
      </c>
      <c r="B691" s="271" t="s">
        <v>622</v>
      </c>
      <c r="C691" s="270">
        <f>SUM(C692:C693)</f>
        <v>0</v>
      </c>
    </row>
    <row r="692" s="262" customFormat="1" ht="26" hidden="1" customHeight="1" spans="1:3">
      <c r="A692" s="269">
        <v>2083001</v>
      </c>
      <c r="B692" s="269" t="s">
        <v>623</v>
      </c>
      <c r="C692" s="270"/>
    </row>
    <row r="693" s="262" customFormat="1" ht="26" hidden="1" customHeight="1" spans="1:3">
      <c r="A693" s="269">
        <v>2083099</v>
      </c>
      <c r="B693" s="269" t="s">
        <v>624</v>
      </c>
      <c r="C693" s="270"/>
    </row>
    <row r="694" s="255" customFormat="1" ht="26" customHeight="1" spans="1:3">
      <c r="A694" s="266">
        <v>20899</v>
      </c>
      <c r="B694" s="268" t="s">
        <v>625</v>
      </c>
      <c r="C694" s="131">
        <f>C695</f>
        <v>1609</v>
      </c>
    </row>
    <row r="695" s="255" customFormat="1" ht="26" customHeight="1" spans="1:3">
      <c r="A695" s="266">
        <v>2089999</v>
      </c>
      <c r="B695" s="266" t="s">
        <v>626</v>
      </c>
      <c r="C695" s="131">
        <v>1609</v>
      </c>
    </row>
    <row r="696" s="255" customFormat="1" ht="26" customHeight="1" spans="1:3">
      <c r="A696" s="266">
        <v>210</v>
      </c>
      <c r="B696" s="267" t="s">
        <v>627</v>
      </c>
      <c r="C696" s="131">
        <f>SUM(C697,C702,C717,C721,C733,C737,C742,C746,C750,C753,C762,C769,C774,C777)</f>
        <v>45002</v>
      </c>
    </row>
    <row r="697" s="255" customFormat="1" ht="26" customHeight="1" spans="1:3">
      <c r="A697" s="266">
        <v>21001</v>
      </c>
      <c r="B697" s="268" t="s">
        <v>628</v>
      </c>
      <c r="C697" s="131">
        <f>SUM(C698:C701)</f>
        <v>5403</v>
      </c>
    </row>
    <row r="698" s="255" customFormat="1" ht="26" customHeight="1" spans="1:3">
      <c r="A698" s="266">
        <v>2100101</v>
      </c>
      <c r="B698" s="266" t="s">
        <v>136</v>
      </c>
      <c r="C698" s="131">
        <v>946</v>
      </c>
    </row>
    <row r="699" s="262" customFormat="1" ht="26" hidden="1" customHeight="1" spans="1:3">
      <c r="A699" s="269">
        <v>2100102</v>
      </c>
      <c r="B699" s="269" t="s">
        <v>148</v>
      </c>
      <c r="C699" s="270"/>
    </row>
    <row r="700" s="262" customFormat="1" ht="26" hidden="1" customHeight="1" spans="1:3">
      <c r="A700" s="269">
        <v>2100103</v>
      </c>
      <c r="B700" s="269" t="s">
        <v>138</v>
      </c>
      <c r="C700" s="270"/>
    </row>
    <row r="701" s="255" customFormat="1" ht="26" customHeight="1" spans="1:3">
      <c r="A701" s="266">
        <v>2100199</v>
      </c>
      <c r="B701" s="266" t="s">
        <v>629</v>
      </c>
      <c r="C701" s="131">
        <v>4457</v>
      </c>
    </row>
    <row r="702" s="255" customFormat="1" ht="26" customHeight="1" spans="1:3">
      <c r="A702" s="266">
        <v>21002</v>
      </c>
      <c r="B702" s="268" t="s">
        <v>630</v>
      </c>
      <c r="C702" s="131">
        <f>SUM(C703:C716)</f>
        <v>1751</v>
      </c>
    </row>
    <row r="703" s="255" customFormat="1" ht="26" customHeight="1" spans="1:3">
      <c r="A703" s="266">
        <v>2100201</v>
      </c>
      <c r="B703" s="266" t="s">
        <v>631</v>
      </c>
      <c r="C703" s="131">
        <v>317</v>
      </c>
    </row>
    <row r="704" s="255" customFormat="1" ht="26" customHeight="1" spans="1:3">
      <c r="A704" s="266">
        <v>2100202</v>
      </c>
      <c r="B704" s="266" t="s">
        <v>632</v>
      </c>
      <c r="C704" s="131">
        <v>187</v>
      </c>
    </row>
    <row r="705" s="262" customFormat="1" ht="26" hidden="1" customHeight="1" spans="1:3">
      <c r="A705" s="269">
        <v>2100203</v>
      </c>
      <c r="B705" s="269" t="s">
        <v>633</v>
      </c>
      <c r="C705" s="270"/>
    </row>
    <row r="706" s="262" customFormat="1" ht="26" hidden="1" customHeight="1" spans="1:3">
      <c r="A706" s="269">
        <v>2100204</v>
      </c>
      <c r="B706" s="269" t="s">
        <v>634</v>
      </c>
      <c r="C706" s="270"/>
    </row>
    <row r="707" s="262" customFormat="1" ht="26" hidden="1" customHeight="1" spans="1:3">
      <c r="A707" s="269">
        <v>2100205</v>
      </c>
      <c r="B707" s="269" t="s">
        <v>635</v>
      </c>
      <c r="C707" s="270"/>
    </row>
    <row r="708" s="255" customFormat="1" ht="26" customHeight="1" spans="1:3">
      <c r="A708" s="266">
        <v>2100206</v>
      </c>
      <c r="B708" s="266" t="s">
        <v>636</v>
      </c>
      <c r="C708" s="131">
        <v>578</v>
      </c>
    </row>
    <row r="709" s="262" customFormat="1" ht="26" hidden="1" customHeight="1" spans="1:3">
      <c r="A709" s="269">
        <v>2100207</v>
      </c>
      <c r="B709" s="269" t="s">
        <v>637</v>
      </c>
      <c r="C709" s="270"/>
    </row>
    <row r="710" s="262" customFormat="1" ht="26" hidden="1" customHeight="1" spans="1:3">
      <c r="A710" s="269">
        <v>2100208</v>
      </c>
      <c r="B710" s="269" t="s">
        <v>638</v>
      </c>
      <c r="C710" s="270"/>
    </row>
    <row r="711" s="262" customFormat="1" ht="26" hidden="1" customHeight="1" spans="1:3">
      <c r="A711" s="269">
        <v>2100209</v>
      </c>
      <c r="B711" s="269" t="s">
        <v>639</v>
      </c>
      <c r="C711" s="270"/>
    </row>
    <row r="712" s="262" customFormat="1" ht="26" hidden="1" customHeight="1" spans="1:3">
      <c r="A712" s="269">
        <v>2100210</v>
      </c>
      <c r="B712" s="269" t="s">
        <v>640</v>
      </c>
      <c r="C712" s="270"/>
    </row>
    <row r="713" s="262" customFormat="1" ht="26" hidden="1" customHeight="1" spans="1:3">
      <c r="A713" s="269">
        <v>2100211</v>
      </c>
      <c r="B713" s="269" t="s">
        <v>641</v>
      </c>
      <c r="C713" s="270"/>
    </row>
    <row r="714" s="262" customFormat="1" ht="26" hidden="1" customHeight="1" spans="1:3">
      <c r="A714" s="269">
        <v>2100212</v>
      </c>
      <c r="B714" s="269" t="s">
        <v>642</v>
      </c>
      <c r="C714" s="270"/>
    </row>
    <row r="715" s="262" customFormat="1" ht="26" hidden="1" customHeight="1" spans="1:3">
      <c r="A715" s="269">
        <v>2100213</v>
      </c>
      <c r="B715" s="269" t="s">
        <v>643</v>
      </c>
      <c r="C715" s="270"/>
    </row>
    <row r="716" s="255" customFormat="1" ht="26" customHeight="1" spans="1:3">
      <c r="A716" s="266">
        <v>2100299</v>
      </c>
      <c r="B716" s="266" t="s">
        <v>644</v>
      </c>
      <c r="C716" s="131">
        <v>669</v>
      </c>
    </row>
    <row r="717" s="255" customFormat="1" ht="26" customHeight="1" spans="1:3">
      <c r="A717" s="266">
        <v>21003</v>
      </c>
      <c r="B717" s="268" t="s">
        <v>645</v>
      </c>
      <c r="C717" s="131">
        <f>SUM(C718:C720)</f>
        <v>4824</v>
      </c>
    </row>
    <row r="718" s="255" customFormat="1" ht="26" customHeight="1" spans="1:3">
      <c r="A718" s="266">
        <v>2100301</v>
      </c>
      <c r="B718" s="266" t="s">
        <v>646</v>
      </c>
      <c r="C718" s="131">
        <v>174</v>
      </c>
    </row>
    <row r="719" s="255" customFormat="1" ht="26" customHeight="1" spans="1:3">
      <c r="A719" s="266">
        <v>2100302</v>
      </c>
      <c r="B719" s="266" t="s">
        <v>647</v>
      </c>
      <c r="C719" s="131">
        <v>3576</v>
      </c>
    </row>
    <row r="720" s="255" customFormat="1" ht="26" customHeight="1" spans="1:3">
      <c r="A720" s="266">
        <v>2100399</v>
      </c>
      <c r="B720" s="266" t="s">
        <v>648</v>
      </c>
      <c r="C720" s="131">
        <v>1074</v>
      </c>
    </row>
    <row r="721" s="255" customFormat="1" ht="26" customHeight="1" spans="1:3">
      <c r="A721" s="266">
        <v>21004</v>
      </c>
      <c r="B721" s="268" t="s">
        <v>649</v>
      </c>
      <c r="C721" s="131">
        <f>SUM(C722:C732)</f>
        <v>8612</v>
      </c>
    </row>
    <row r="722" s="255" customFormat="1" ht="26" customHeight="1" spans="1:3">
      <c r="A722" s="266">
        <v>2100401</v>
      </c>
      <c r="B722" s="266" t="s">
        <v>650</v>
      </c>
      <c r="C722" s="131">
        <v>1735</v>
      </c>
    </row>
    <row r="723" s="255" customFormat="1" ht="26" customHeight="1" spans="1:3">
      <c r="A723" s="266">
        <v>2100402</v>
      </c>
      <c r="B723" s="266" t="s">
        <v>651</v>
      </c>
      <c r="C723" s="131">
        <v>269</v>
      </c>
    </row>
    <row r="724" s="255" customFormat="1" ht="26" customHeight="1" spans="1:3">
      <c r="A724" s="266">
        <v>2100403</v>
      </c>
      <c r="B724" s="266" t="s">
        <v>652</v>
      </c>
      <c r="C724" s="131">
        <v>57</v>
      </c>
    </row>
    <row r="725" s="262" customFormat="1" ht="26" hidden="1" customHeight="1" spans="1:3">
      <c r="A725" s="269">
        <v>2100404</v>
      </c>
      <c r="B725" s="269" t="s">
        <v>653</v>
      </c>
      <c r="C725" s="270"/>
    </row>
    <row r="726" s="262" customFormat="1" ht="26" hidden="1" customHeight="1" spans="1:3">
      <c r="A726" s="269">
        <v>2100405</v>
      </c>
      <c r="B726" s="269" t="s">
        <v>654</v>
      </c>
      <c r="C726" s="270"/>
    </row>
    <row r="727" s="262" customFormat="1" ht="26" hidden="1" customHeight="1" spans="1:3">
      <c r="A727" s="269">
        <v>2100406</v>
      </c>
      <c r="B727" s="269" t="s">
        <v>655</v>
      </c>
      <c r="C727" s="270"/>
    </row>
    <row r="728" s="262" customFormat="1" ht="26" hidden="1" customHeight="1" spans="1:3">
      <c r="A728" s="269">
        <v>2100407</v>
      </c>
      <c r="B728" s="269" t="s">
        <v>656</v>
      </c>
      <c r="C728" s="270"/>
    </row>
    <row r="729" s="255" customFormat="1" ht="26" customHeight="1" spans="1:3">
      <c r="A729" s="266">
        <v>2100408</v>
      </c>
      <c r="B729" s="266" t="s">
        <v>657</v>
      </c>
      <c r="C729" s="131">
        <v>4545</v>
      </c>
    </row>
    <row r="730" s="255" customFormat="1" ht="26" customHeight="1" spans="1:3">
      <c r="A730" s="266">
        <v>2100409</v>
      </c>
      <c r="B730" s="266" t="s">
        <v>658</v>
      </c>
      <c r="C730" s="131">
        <v>1565</v>
      </c>
    </row>
    <row r="731" s="255" customFormat="1" ht="26" customHeight="1" spans="1:3">
      <c r="A731" s="266">
        <v>2100410</v>
      </c>
      <c r="B731" s="266" t="s">
        <v>659</v>
      </c>
      <c r="C731" s="131">
        <v>34</v>
      </c>
    </row>
    <row r="732" s="255" customFormat="1" ht="26" customHeight="1" spans="1:3">
      <c r="A732" s="266">
        <v>2100499</v>
      </c>
      <c r="B732" s="266" t="s">
        <v>660</v>
      </c>
      <c r="C732" s="131">
        <v>407</v>
      </c>
    </row>
    <row r="733" s="255" customFormat="1" ht="26" customHeight="1" spans="1:3">
      <c r="A733" s="266">
        <v>21007</v>
      </c>
      <c r="B733" s="268" t="s">
        <v>661</v>
      </c>
      <c r="C733" s="131">
        <f>SUM(C734:C736)</f>
        <v>3769</v>
      </c>
    </row>
    <row r="734" s="262" customFormat="1" ht="26" hidden="1" customHeight="1" spans="1:3">
      <c r="A734" s="269">
        <v>2100716</v>
      </c>
      <c r="B734" s="269" t="s">
        <v>662</v>
      </c>
      <c r="C734" s="270"/>
    </row>
    <row r="735" s="255" customFormat="1" ht="26" customHeight="1" spans="1:3">
      <c r="A735" s="266">
        <v>2100717</v>
      </c>
      <c r="B735" s="266" t="s">
        <v>663</v>
      </c>
      <c r="C735" s="131">
        <v>3769</v>
      </c>
    </row>
    <row r="736" s="262" customFormat="1" ht="26" hidden="1" customHeight="1" spans="1:3">
      <c r="A736" s="269">
        <v>2100799</v>
      </c>
      <c r="B736" s="269" t="s">
        <v>664</v>
      </c>
      <c r="C736" s="270"/>
    </row>
    <row r="737" s="255" customFormat="1" ht="26" customHeight="1" spans="1:3">
      <c r="A737" s="266">
        <v>21011</v>
      </c>
      <c r="B737" s="268" t="s">
        <v>665</v>
      </c>
      <c r="C737" s="131">
        <f>SUM(C738:C741)</f>
        <v>6832</v>
      </c>
    </row>
    <row r="738" s="255" customFormat="1" ht="26" customHeight="1" spans="1:3">
      <c r="A738" s="266">
        <v>2101101</v>
      </c>
      <c r="B738" s="266" t="s">
        <v>666</v>
      </c>
      <c r="C738" s="131">
        <v>2780</v>
      </c>
    </row>
    <row r="739" s="255" customFormat="1" ht="26" customHeight="1" spans="1:3">
      <c r="A739" s="266">
        <v>2101102</v>
      </c>
      <c r="B739" s="266" t="s">
        <v>667</v>
      </c>
      <c r="C739" s="131">
        <v>3338</v>
      </c>
    </row>
    <row r="740" s="255" customFormat="1" ht="26" customHeight="1" spans="1:3">
      <c r="A740" s="266">
        <v>2101103</v>
      </c>
      <c r="B740" s="266" t="s">
        <v>668</v>
      </c>
      <c r="C740" s="131">
        <v>714</v>
      </c>
    </row>
    <row r="741" s="262" customFormat="1" ht="26" hidden="1" customHeight="1" spans="1:3">
      <c r="A741" s="269">
        <v>2101199</v>
      </c>
      <c r="B741" s="269" t="s">
        <v>669</v>
      </c>
      <c r="C741" s="270"/>
    </row>
    <row r="742" s="255" customFormat="1" ht="26" customHeight="1" spans="1:3">
      <c r="A742" s="266">
        <v>21012</v>
      </c>
      <c r="B742" s="268" t="s">
        <v>670</v>
      </c>
      <c r="C742" s="131">
        <f>SUM(C743:C745)</f>
        <v>5509</v>
      </c>
    </row>
    <row r="743" s="262" customFormat="1" ht="26" hidden="1" customHeight="1" spans="1:3">
      <c r="A743" s="269">
        <v>2101201</v>
      </c>
      <c r="B743" s="269" t="s">
        <v>671</v>
      </c>
      <c r="C743" s="270"/>
    </row>
    <row r="744" s="255" customFormat="1" ht="26" customHeight="1" spans="1:3">
      <c r="A744" s="266">
        <v>2101202</v>
      </c>
      <c r="B744" s="266" t="s">
        <v>672</v>
      </c>
      <c r="C744" s="131">
        <v>5494</v>
      </c>
    </row>
    <row r="745" s="255" customFormat="1" ht="26" customHeight="1" spans="1:3">
      <c r="A745" s="266">
        <v>2101299</v>
      </c>
      <c r="B745" s="266" t="s">
        <v>673</v>
      </c>
      <c r="C745" s="131">
        <v>15</v>
      </c>
    </row>
    <row r="746" s="255" customFormat="1" ht="26" customHeight="1" spans="1:3">
      <c r="A746" s="266">
        <v>21013</v>
      </c>
      <c r="B746" s="268" t="s">
        <v>674</v>
      </c>
      <c r="C746" s="131">
        <f>SUM(C747:C749)</f>
        <v>1485</v>
      </c>
    </row>
    <row r="747" s="255" customFormat="1" ht="26" customHeight="1" spans="1:3">
      <c r="A747" s="266">
        <v>2101301</v>
      </c>
      <c r="B747" s="266" t="s">
        <v>675</v>
      </c>
      <c r="C747" s="131">
        <v>1480</v>
      </c>
    </row>
    <row r="748" s="262" customFormat="1" ht="26" hidden="1" customHeight="1" spans="1:3">
      <c r="A748" s="269">
        <v>2101302</v>
      </c>
      <c r="B748" s="269" t="s">
        <v>676</v>
      </c>
      <c r="C748" s="270"/>
    </row>
    <row r="749" s="255" customFormat="1" ht="26" customHeight="1" spans="1:3">
      <c r="A749" s="266">
        <v>2101399</v>
      </c>
      <c r="B749" s="266" t="s">
        <v>677</v>
      </c>
      <c r="C749" s="131">
        <v>5</v>
      </c>
    </row>
    <row r="750" s="255" customFormat="1" ht="26" customHeight="1" spans="1:3">
      <c r="A750" s="266">
        <v>21014</v>
      </c>
      <c r="B750" s="268" t="s">
        <v>678</v>
      </c>
      <c r="C750" s="131">
        <f>SUM(C751:C752)</f>
        <v>434</v>
      </c>
    </row>
    <row r="751" s="255" customFormat="1" ht="26" customHeight="1" spans="1:3">
      <c r="A751" s="266">
        <v>2101401</v>
      </c>
      <c r="B751" s="266" t="s">
        <v>679</v>
      </c>
      <c r="C751" s="131">
        <v>434</v>
      </c>
    </row>
    <row r="752" s="262" customFormat="1" ht="26" hidden="1" customHeight="1" spans="1:3">
      <c r="A752" s="269">
        <v>2101499</v>
      </c>
      <c r="B752" s="269" t="s">
        <v>680</v>
      </c>
      <c r="C752" s="270"/>
    </row>
    <row r="753" s="255" customFormat="1" ht="26" customHeight="1" spans="1:3">
      <c r="A753" s="266">
        <v>21015</v>
      </c>
      <c r="B753" s="268" t="s">
        <v>681</v>
      </c>
      <c r="C753" s="131">
        <f>SUM(C754:C761)</f>
        <v>1056</v>
      </c>
    </row>
    <row r="754" s="255" customFormat="1" ht="26" customHeight="1" spans="1:3">
      <c r="A754" s="266">
        <v>2101501</v>
      </c>
      <c r="B754" s="266" t="s">
        <v>136</v>
      </c>
      <c r="C754" s="131">
        <v>572</v>
      </c>
    </row>
    <row r="755" s="262" customFormat="1" ht="26" hidden="1" customHeight="1" spans="1:3">
      <c r="A755" s="269">
        <v>2101502</v>
      </c>
      <c r="B755" s="269" t="s">
        <v>148</v>
      </c>
      <c r="C755" s="270"/>
    </row>
    <row r="756" s="262" customFormat="1" ht="26" hidden="1" customHeight="1" spans="1:3">
      <c r="A756" s="269">
        <v>2101503</v>
      </c>
      <c r="B756" s="269" t="s">
        <v>138</v>
      </c>
      <c r="C756" s="270"/>
    </row>
    <row r="757" s="262" customFormat="1" ht="26" hidden="1" customHeight="1" spans="1:3">
      <c r="A757" s="269">
        <v>2101504</v>
      </c>
      <c r="B757" s="269" t="s">
        <v>178</v>
      </c>
      <c r="C757" s="270"/>
    </row>
    <row r="758" s="255" customFormat="1" ht="26" customHeight="1" spans="1:3">
      <c r="A758" s="266">
        <v>2101505</v>
      </c>
      <c r="B758" s="266" t="s">
        <v>682</v>
      </c>
      <c r="C758" s="131">
        <v>49</v>
      </c>
    </row>
    <row r="759" s="255" customFormat="1" ht="26" customHeight="1" spans="1:3">
      <c r="A759" s="266">
        <v>2101506</v>
      </c>
      <c r="B759" s="266" t="s">
        <v>683</v>
      </c>
      <c r="C759" s="131">
        <v>14</v>
      </c>
    </row>
    <row r="760" s="262" customFormat="1" ht="26" hidden="1" customHeight="1" spans="1:3">
      <c r="A760" s="269">
        <v>2101550</v>
      </c>
      <c r="B760" s="269" t="s">
        <v>145</v>
      </c>
      <c r="C760" s="270"/>
    </row>
    <row r="761" s="255" customFormat="1" ht="26" customHeight="1" spans="1:3">
      <c r="A761" s="266">
        <v>2101599</v>
      </c>
      <c r="B761" s="266" t="s">
        <v>684</v>
      </c>
      <c r="C761" s="131">
        <v>421</v>
      </c>
    </row>
    <row r="762" s="255" customFormat="1" ht="26" customHeight="1" spans="1:3">
      <c r="A762" s="266">
        <v>21017</v>
      </c>
      <c r="B762" s="268" t="s">
        <v>685</v>
      </c>
      <c r="C762" s="131">
        <f>SUM(C763:C768)</f>
        <v>1142</v>
      </c>
    </row>
    <row r="763" s="262" customFormat="1" ht="26" hidden="1" customHeight="1" spans="1:3">
      <c r="A763" s="269">
        <v>2101701</v>
      </c>
      <c r="B763" s="269" t="s">
        <v>182</v>
      </c>
      <c r="C763" s="270"/>
    </row>
    <row r="764" s="262" customFormat="1" ht="26" hidden="1" customHeight="1" spans="1:3">
      <c r="A764" s="269">
        <v>2101702</v>
      </c>
      <c r="B764" s="269" t="s">
        <v>148</v>
      </c>
      <c r="C764" s="270"/>
    </row>
    <row r="765" s="262" customFormat="1" ht="26" hidden="1" customHeight="1" spans="1:3">
      <c r="A765" s="269">
        <v>2101703</v>
      </c>
      <c r="B765" s="269" t="s">
        <v>138</v>
      </c>
      <c r="C765" s="270"/>
    </row>
    <row r="766" s="255" customFormat="1" ht="26" customHeight="1" spans="1:3">
      <c r="A766" s="266">
        <v>2101704</v>
      </c>
      <c r="B766" s="266" t="s">
        <v>686</v>
      </c>
      <c r="C766" s="131">
        <v>224</v>
      </c>
    </row>
    <row r="767" s="262" customFormat="1" ht="26" hidden="1" customHeight="1" spans="1:3">
      <c r="A767" s="269">
        <v>2101750</v>
      </c>
      <c r="B767" s="269" t="s">
        <v>145</v>
      </c>
      <c r="C767" s="270"/>
    </row>
    <row r="768" s="255" customFormat="1" ht="26" customHeight="1" spans="1:3">
      <c r="A768" s="266">
        <v>2101799</v>
      </c>
      <c r="B768" s="266" t="s">
        <v>687</v>
      </c>
      <c r="C768" s="131">
        <v>918</v>
      </c>
    </row>
    <row r="769" s="255" customFormat="1" ht="26" customHeight="1" spans="1:3">
      <c r="A769" s="266">
        <v>21018</v>
      </c>
      <c r="B769" s="268" t="s">
        <v>688</v>
      </c>
      <c r="C769" s="131">
        <f>SUM(C770:C773)</f>
        <v>40</v>
      </c>
    </row>
    <row r="770" s="262" customFormat="1" ht="26" hidden="1" customHeight="1" spans="1:3">
      <c r="A770" s="269">
        <v>2101801</v>
      </c>
      <c r="B770" s="269" t="s">
        <v>182</v>
      </c>
      <c r="C770" s="270"/>
    </row>
    <row r="771" s="262" customFormat="1" ht="26" hidden="1" customHeight="1" spans="1:3">
      <c r="A771" s="269">
        <v>2101802</v>
      </c>
      <c r="B771" s="269" t="s">
        <v>148</v>
      </c>
      <c r="C771" s="270"/>
    </row>
    <row r="772" s="262" customFormat="1" ht="26" hidden="1" customHeight="1" spans="1:3">
      <c r="A772" s="269">
        <v>2101803</v>
      </c>
      <c r="B772" s="269" t="s">
        <v>138</v>
      </c>
      <c r="C772" s="270"/>
    </row>
    <row r="773" s="255" customFormat="1" ht="26" customHeight="1" spans="1:3">
      <c r="A773" s="266">
        <v>2101899</v>
      </c>
      <c r="B773" s="266" t="s">
        <v>689</v>
      </c>
      <c r="C773" s="131">
        <v>40</v>
      </c>
    </row>
    <row r="774" s="255" customFormat="1" ht="26" customHeight="1" spans="1:3">
      <c r="A774" s="266">
        <v>21019</v>
      </c>
      <c r="B774" s="268" t="s">
        <v>690</v>
      </c>
      <c r="C774" s="131">
        <f>SUM(C775:C776)</f>
        <v>3798</v>
      </c>
    </row>
    <row r="775" s="262" customFormat="1" ht="26" hidden="1" customHeight="1" spans="1:3">
      <c r="A775" s="269">
        <v>2101901</v>
      </c>
      <c r="B775" s="269" t="s">
        <v>691</v>
      </c>
      <c r="C775" s="270"/>
    </row>
    <row r="776" s="255" customFormat="1" ht="26" customHeight="1" spans="1:3">
      <c r="A776" s="266">
        <v>2101999</v>
      </c>
      <c r="B776" s="266" t="s">
        <v>692</v>
      </c>
      <c r="C776" s="131">
        <v>3798</v>
      </c>
    </row>
    <row r="777" s="255" customFormat="1" ht="26" customHeight="1" spans="1:3">
      <c r="A777" s="266">
        <v>21099</v>
      </c>
      <c r="B777" s="268" t="s">
        <v>693</v>
      </c>
      <c r="C777" s="131">
        <f>C778</f>
        <v>347</v>
      </c>
    </row>
    <row r="778" s="255" customFormat="1" ht="26" customHeight="1" spans="1:3">
      <c r="A778" s="266">
        <v>2109999</v>
      </c>
      <c r="B778" s="266" t="s">
        <v>694</v>
      </c>
      <c r="C778" s="131">
        <v>347</v>
      </c>
    </row>
    <row r="779" s="255" customFormat="1" ht="26" customHeight="1" spans="1:3">
      <c r="A779" s="266">
        <v>211</v>
      </c>
      <c r="B779" s="267" t="s">
        <v>695</v>
      </c>
      <c r="C779" s="131">
        <f>SUM(C780,C790,C794,C803,C810,C817,C820,C823,C825,C827,C833,C836,C838,C849)</f>
        <v>20706</v>
      </c>
    </row>
    <row r="780" s="262" customFormat="1" ht="26" hidden="1" customHeight="1" spans="1:3">
      <c r="A780" s="269">
        <v>21101</v>
      </c>
      <c r="B780" s="271" t="s">
        <v>696</v>
      </c>
      <c r="C780" s="270">
        <f>SUM(C781:C789)</f>
        <v>0</v>
      </c>
    </row>
    <row r="781" s="262" customFormat="1" ht="26" hidden="1" customHeight="1" spans="1:3">
      <c r="A781" s="269">
        <v>2110101</v>
      </c>
      <c r="B781" s="269" t="s">
        <v>182</v>
      </c>
      <c r="C781" s="270"/>
    </row>
    <row r="782" s="262" customFormat="1" ht="26" hidden="1" customHeight="1" spans="1:3">
      <c r="A782" s="269">
        <v>2110102</v>
      </c>
      <c r="B782" s="269" t="s">
        <v>148</v>
      </c>
      <c r="C782" s="270"/>
    </row>
    <row r="783" s="262" customFormat="1" ht="26" hidden="1" customHeight="1" spans="1:3">
      <c r="A783" s="269">
        <v>2110103</v>
      </c>
      <c r="B783" s="269" t="s">
        <v>138</v>
      </c>
      <c r="C783" s="270"/>
    </row>
    <row r="784" s="262" customFormat="1" ht="26" hidden="1" customHeight="1" spans="1:3">
      <c r="A784" s="269">
        <v>2110104</v>
      </c>
      <c r="B784" s="269" t="s">
        <v>697</v>
      </c>
      <c r="C784" s="270"/>
    </row>
    <row r="785" s="262" customFormat="1" ht="26" hidden="1" customHeight="1" spans="1:3">
      <c r="A785" s="269">
        <v>2110105</v>
      </c>
      <c r="B785" s="269" t="s">
        <v>698</v>
      </c>
      <c r="C785" s="270"/>
    </row>
    <row r="786" s="262" customFormat="1" ht="26" hidden="1" customHeight="1" spans="1:3">
      <c r="A786" s="269">
        <v>2110106</v>
      </c>
      <c r="B786" s="269" t="s">
        <v>699</v>
      </c>
      <c r="C786" s="270"/>
    </row>
    <row r="787" s="262" customFormat="1" ht="26" hidden="1" customHeight="1" spans="1:3">
      <c r="A787" s="269">
        <v>2110107</v>
      </c>
      <c r="B787" s="269" t="s">
        <v>700</v>
      </c>
      <c r="C787" s="270"/>
    </row>
    <row r="788" s="262" customFormat="1" ht="26" hidden="1" customHeight="1" spans="1:3">
      <c r="A788" s="269">
        <v>2110108</v>
      </c>
      <c r="B788" s="269" t="s">
        <v>701</v>
      </c>
      <c r="C788" s="270"/>
    </row>
    <row r="789" s="262" customFormat="1" ht="26" hidden="1" customHeight="1" spans="1:3">
      <c r="A789" s="269">
        <v>2110199</v>
      </c>
      <c r="B789" s="269" t="s">
        <v>702</v>
      </c>
      <c r="C789" s="270"/>
    </row>
    <row r="790" s="262" customFormat="1" ht="26" hidden="1" customHeight="1" spans="1:3">
      <c r="A790" s="269">
        <v>21102</v>
      </c>
      <c r="B790" s="271" t="s">
        <v>703</v>
      </c>
      <c r="C790" s="270">
        <f>SUM(C791:C793)</f>
        <v>0</v>
      </c>
    </row>
    <row r="791" s="262" customFormat="1" ht="26" hidden="1" customHeight="1" spans="1:3">
      <c r="A791" s="269">
        <v>2110203</v>
      </c>
      <c r="B791" s="269" t="s">
        <v>704</v>
      </c>
      <c r="C791" s="270"/>
    </row>
    <row r="792" s="262" customFormat="1" ht="26" hidden="1" customHeight="1" spans="1:3">
      <c r="A792" s="269">
        <v>2110204</v>
      </c>
      <c r="B792" s="269" t="s">
        <v>705</v>
      </c>
      <c r="C792" s="270"/>
    </row>
    <row r="793" s="262" customFormat="1" ht="26" hidden="1" customHeight="1" spans="1:3">
      <c r="A793" s="269">
        <v>2110299</v>
      </c>
      <c r="B793" s="269" t="s">
        <v>706</v>
      </c>
      <c r="C793" s="270"/>
    </row>
    <row r="794" s="255" customFormat="1" ht="26" customHeight="1" spans="1:3">
      <c r="A794" s="266">
        <v>21103</v>
      </c>
      <c r="B794" s="268" t="s">
        <v>707</v>
      </c>
      <c r="C794" s="131">
        <f>SUM(C795:C802)</f>
        <v>14191</v>
      </c>
    </row>
    <row r="795" s="255" customFormat="1" ht="26" customHeight="1" spans="1:3">
      <c r="A795" s="266">
        <v>2110301</v>
      </c>
      <c r="B795" s="266" t="s">
        <v>708</v>
      </c>
      <c r="C795" s="131">
        <v>445</v>
      </c>
    </row>
    <row r="796" s="255" customFormat="1" ht="26" customHeight="1" spans="1:3">
      <c r="A796" s="266">
        <v>2110302</v>
      </c>
      <c r="B796" s="266" t="s">
        <v>709</v>
      </c>
      <c r="C796" s="131">
        <v>12176</v>
      </c>
    </row>
    <row r="797" s="262" customFormat="1" ht="26" hidden="1" customHeight="1" spans="1:3">
      <c r="A797" s="269">
        <v>2110303</v>
      </c>
      <c r="B797" s="269" t="s">
        <v>710</v>
      </c>
      <c r="C797" s="270"/>
    </row>
    <row r="798" s="255" customFormat="1" ht="26" customHeight="1" spans="1:3">
      <c r="A798" s="266">
        <v>2110304</v>
      </c>
      <c r="B798" s="266" t="s">
        <v>711</v>
      </c>
      <c r="C798" s="131">
        <v>134</v>
      </c>
    </row>
    <row r="799" s="262" customFormat="1" ht="26" hidden="1" customHeight="1" spans="1:3">
      <c r="A799" s="269">
        <v>2110305</v>
      </c>
      <c r="B799" s="269" t="s">
        <v>712</v>
      </c>
      <c r="C799" s="270"/>
    </row>
    <row r="800" s="262" customFormat="1" ht="26" hidden="1" customHeight="1" spans="1:3">
      <c r="A800" s="269">
        <v>2110306</v>
      </c>
      <c r="B800" s="269" t="s">
        <v>713</v>
      </c>
      <c r="C800" s="270"/>
    </row>
    <row r="801" s="255" customFormat="1" ht="26" customHeight="1" spans="1:3">
      <c r="A801" s="266">
        <v>2110307</v>
      </c>
      <c r="B801" s="266" t="s">
        <v>714</v>
      </c>
      <c r="C801" s="131">
        <v>1398</v>
      </c>
    </row>
    <row r="802" s="255" customFormat="1" ht="26" customHeight="1" spans="1:3">
      <c r="A802" s="266">
        <v>2110399</v>
      </c>
      <c r="B802" s="266" t="s">
        <v>715</v>
      </c>
      <c r="C802" s="131">
        <v>38</v>
      </c>
    </row>
    <row r="803" s="255" customFormat="1" ht="26" customHeight="1" spans="1:3">
      <c r="A803" s="266">
        <v>21104</v>
      </c>
      <c r="B803" s="268" t="s">
        <v>716</v>
      </c>
      <c r="C803" s="131">
        <f>SUM(C804:C809)</f>
        <v>2449</v>
      </c>
    </row>
    <row r="804" s="255" customFormat="1" ht="26" customHeight="1" spans="1:3">
      <c r="A804" s="266">
        <v>2110401</v>
      </c>
      <c r="B804" s="266" t="s">
        <v>717</v>
      </c>
      <c r="C804" s="131">
        <v>1549</v>
      </c>
    </row>
    <row r="805" s="255" customFormat="1" ht="26" customHeight="1" spans="1:3">
      <c r="A805" s="266">
        <v>2110402</v>
      </c>
      <c r="B805" s="266" t="s">
        <v>718</v>
      </c>
      <c r="C805" s="131">
        <v>840</v>
      </c>
    </row>
    <row r="806" s="255" customFormat="1" ht="26" customHeight="1" spans="1:3">
      <c r="A806" s="266">
        <v>2110404</v>
      </c>
      <c r="B806" s="266" t="s">
        <v>719</v>
      </c>
      <c r="C806" s="131">
        <v>1</v>
      </c>
    </row>
    <row r="807" s="262" customFormat="1" ht="26" hidden="1" customHeight="1" spans="1:3">
      <c r="A807" s="269">
        <v>2110405</v>
      </c>
      <c r="B807" s="269" t="s">
        <v>720</v>
      </c>
      <c r="C807" s="270"/>
    </row>
    <row r="808" s="262" customFormat="1" ht="26" hidden="1" customHeight="1" spans="1:3">
      <c r="A808" s="269">
        <v>2110406</v>
      </c>
      <c r="B808" s="269" t="s">
        <v>721</v>
      </c>
      <c r="C808" s="270"/>
    </row>
    <row r="809" s="255" customFormat="1" ht="26" customHeight="1" spans="1:3">
      <c r="A809" s="266">
        <v>2110499</v>
      </c>
      <c r="B809" s="266" t="s">
        <v>722</v>
      </c>
      <c r="C809" s="131">
        <v>59</v>
      </c>
    </row>
    <row r="810" s="255" customFormat="1" ht="26" customHeight="1" spans="1:3">
      <c r="A810" s="266">
        <v>21105</v>
      </c>
      <c r="B810" s="268" t="s">
        <v>723</v>
      </c>
      <c r="C810" s="131">
        <f>SUM(C811:C816)</f>
        <v>1663</v>
      </c>
    </row>
    <row r="811" s="255" customFormat="1" ht="26" customHeight="1" spans="1:3">
      <c r="A811" s="266">
        <v>2110501</v>
      </c>
      <c r="B811" s="266" t="s">
        <v>724</v>
      </c>
      <c r="C811" s="131">
        <v>1608</v>
      </c>
    </row>
    <row r="812" s="262" customFormat="1" ht="26" hidden="1" customHeight="1" spans="1:3">
      <c r="A812" s="269">
        <v>2110502</v>
      </c>
      <c r="B812" s="269" t="s">
        <v>725</v>
      </c>
      <c r="C812" s="270"/>
    </row>
    <row r="813" s="262" customFormat="1" ht="26" hidden="1" customHeight="1" spans="1:3">
      <c r="A813" s="269">
        <v>2110503</v>
      </c>
      <c r="B813" s="269" t="s">
        <v>726</v>
      </c>
      <c r="C813" s="270"/>
    </row>
    <row r="814" s="262" customFormat="1" ht="26" hidden="1" customHeight="1" spans="1:3">
      <c r="A814" s="269">
        <v>2110506</v>
      </c>
      <c r="B814" s="269" t="s">
        <v>727</v>
      </c>
      <c r="C814" s="270"/>
    </row>
    <row r="815" s="262" customFormat="1" ht="26" hidden="1" customHeight="1" spans="1:3">
      <c r="A815" s="269">
        <v>2110507</v>
      </c>
      <c r="B815" s="269" t="s">
        <v>728</v>
      </c>
      <c r="C815" s="270"/>
    </row>
    <row r="816" s="255" customFormat="1" ht="26" customHeight="1" spans="1:3">
      <c r="A816" s="266">
        <v>2110599</v>
      </c>
      <c r="B816" s="266" t="s">
        <v>729</v>
      </c>
      <c r="C816" s="131">
        <v>55</v>
      </c>
    </row>
    <row r="817" s="262" customFormat="1" ht="26" hidden="1" customHeight="1" spans="1:3">
      <c r="A817" s="269">
        <v>21107</v>
      </c>
      <c r="B817" s="271" t="s">
        <v>730</v>
      </c>
      <c r="C817" s="270">
        <f>SUM(C818:C819)</f>
        <v>0</v>
      </c>
    </row>
    <row r="818" s="262" customFormat="1" ht="26" hidden="1" customHeight="1" spans="1:3">
      <c r="A818" s="269">
        <v>2110704</v>
      </c>
      <c r="B818" s="269" t="s">
        <v>731</v>
      </c>
      <c r="C818" s="270"/>
    </row>
    <row r="819" s="262" customFormat="1" ht="26" hidden="1" customHeight="1" spans="1:3">
      <c r="A819" s="269">
        <v>2110799</v>
      </c>
      <c r="B819" s="269" t="s">
        <v>732</v>
      </c>
      <c r="C819" s="270"/>
    </row>
    <row r="820" s="262" customFormat="1" ht="26" hidden="1" customHeight="1" spans="1:3">
      <c r="A820" s="269">
        <v>21108</v>
      </c>
      <c r="B820" s="271" t="s">
        <v>733</v>
      </c>
      <c r="C820" s="270">
        <f>SUM(C821:C822)</f>
        <v>0</v>
      </c>
    </row>
    <row r="821" s="262" customFormat="1" ht="26" hidden="1" customHeight="1" spans="1:3">
      <c r="A821" s="269">
        <v>2110804</v>
      </c>
      <c r="B821" s="269" t="s">
        <v>734</v>
      </c>
      <c r="C821" s="270"/>
    </row>
    <row r="822" s="262" customFormat="1" ht="26" hidden="1" customHeight="1" spans="1:3">
      <c r="A822" s="269">
        <v>2110899</v>
      </c>
      <c r="B822" s="269" t="s">
        <v>735</v>
      </c>
      <c r="C822" s="270"/>
    </row>
    <row r="823" s="262" customFormat="1" ht="26" hidden="1" customHeight="1" spans="1:3">
      <c r="A823" s="269">
        <v>21109</v>
      </c>
      <c r="B823" s="271" t="s">
        <v>736</v>
      </c>
      <c r="C823" s="270">
        <f>C824</f>
        <v>0</v>
      </c>
    </row>
    <row r="824" s="262" customFormat="1" ht="26" hidden="1" customHeight="1" spans="1:3">
      <c r="A824" s="269">
        <v>2110901</v>
      </c>
      <c r="B824" s="269" t="s">
        <v>737</v>
      </c>
      <c r="C824" s="270"/>
    </row>
    <row r="825" s="255" customFormat="1" ht="26" customHeight="1" spans="1:3">
      <c r="A825" s="266">
        <v>21110</v>
      </c>
      <c r="B825" s="268" t="s">
        <v>738</v>
      </c>
      <c r="C825" s="131">
        <f>C826</f>
        <v>1706</v>
      </c>
    </row>
    <row r="826" s="255" customFormat="1" ht="26" customHeight="1" spans="1:3">
      <c r="A826" s="266">
        <v>2111001</v>
      </c>
      <c r="B826" s="266" t="s">
        <v>739</v>
      </c>
      <c r="C826" s="131">
        <v>1706</v>
      </c>
    </row>
    <row r="827" s="262" customFormat="1" ht="26" hidden="1" customHeight="1" spans="1:3">
      <c r="A827" s="269">
        <v>21111</v>
      </c>
      <c r="B827" s="271" t="s">
        <v>740</v>
      </c>
      <c r="C827" s="270">
        <f>SUM(C828:C832)</f>
        <v>0</v>
      </c>
    </row>
    <row r="828" s="262" customFormat="1" ht="26" hidden="1" customHeight="1" spans="1:3">
      <c r="A828" s="269">
        <v>2111101</v>
      </c>
      <c r="B828" s="269" t="s">
        <v>741</v>
      </c>
      <c r="C828" s="270"/>
    </row>
    <row r="829" s="262" customFormat="1" ht="26" hidden="1" customHeight="1" spans="1:3">
      <c r="A829" s="269">
        <v>2111102</v>
      </c>
      <c r="B829" s="269" t="s">
        <v>742</v>
      </c>
      <c r="C829" s="270"/>
    </row>
    <row r="830" s="262" customFormat="1" ht="26" hidden="1" customHeight="1" spans="1:3">
      <c r="A830" s="269">
        <v>2111103</v>
      </c>
      <c r="B830" s="269" t="s">
        <v>743</v>
      </c>
      <c r="C830" s="270"/>
    </row>
    <row r="831" s="262" customFormat="1" ht="26" hidden="1" customHeight="1" spans="1:3">
      <c r="A831" s="269">
        <v>2111104</v>
      </c>
      <c r="B831" s="269" t="s">
        <v>744</v>
      </c>
      <c r="C831" s="270"/>
    </row>
    <row r="832" s="262" customFormat="1" ht="26" hidden="1" customHeight="1" spans="1:3">
      <c r="A832" s="269">
        <v>2111199</v>
      </c>
      <c r="B832" s="269" t="s">
        <v>745</v>
      </c>
      <c r="C832" s="270"/>
    </row>
    <row r="833" s="262" customFormat="1" ht="26" hidden="1" customHeight="1" spans="1:3">
      <c r="A833" s="269">
        <v>21112</v>
      </c>
      <c r="B833" s="271" t="s">
        <v>746</v>
      </c>
      <c r="C833" s="270">
        <f>SUM(C834:C835)</f>
        <v>0</v>
      </c>
    </row>
    <row r="834" s="262" customFormat="1" ht="26" hidden="1" customHeight="1" spans="1:3">
      <c r="A834" s="269">
        <v>2111201</v>
      </c>
      <c r="B834" s="269" t="s">
        <v>747</v>
      </c>
      <c r="C834" s="270"/>
    </row>
    <row r="835" s="262" customFormat="1" ht="26" hidden="1" customHeight="1" spans="1:3">
      <c r="A835" s="273">
        <v>2111299</v>
      </c>
      <c r="B835" s="273" t="s">
        <v>748</v>
      </c>
      <c r="C835" s="270"/>
    </row>
    <row r="836" s="262" customFormat="1" ht="26" hidden="1" customHeight="1" spans="1:3">
      <c r="A836" s="269">
        <v>21113</v>
      </c>
      <c r="B836" s="271" t="s">
        <v>749</v>
      </c>
      <c r="C836" s="270">
        <f>C837</f>
        <v>0</v>
      </c>
    </row>
    <row r="837" s="262" customFormat="1" ht="26" hidden="1" customHeight="1" spans="1:3">
      <c r="A837" s="269">
        <v>2111301</v>
      </c>
      <c r="B837" s="269" t="s">
        <v>750</v>
      </c>
      <c r="C837" s="270"/>
    </row>
    <row r="838" s="262" customFormat="1" ht="26" hidden="1" customHeight="1" spans="1:3">
      <c r="A838" s="269">
        <v>21114</v>
      </c>
      <c r="B838" s="271" t="s">
        <v>751</v>
      </c>
      <c r="C838" s="270">
        <f>SUM(C839:C848)</f>
        <v>0</v>
      </c>
    </row>
    <row r="839" s="262" customFormat="1" ht="26" hidden="1" customHeight="1" spans="1:3">
      <c r="A839" s="269">
        <v>2111401</v>
      </c>
      <c r="B839" s="269" t="s">
        <v>182</v>
      </c>
      <c r="C839" s="270"/>
    </row>
    <row r="840" s="262" customFormat="1" ht="26" hidden="1" customHeight="1" spans="1:3">
      <c r="A840" s="269">
        <v>2111402</v>
      </c>
      <c r="B840" s="269" t="s">
        <v>148</v>
      </c>
      <c r="C840" s="270"/>
    </row>
    <row r="841" s="262" customFormat="1" ht="26" hidden="1" customHeight="1" spans="1:3">
      <c r="A841" s="269">
        <v>2111403</v>
      </c>
      <c r="B841" s="269" t="s">
        <v>138</v>
      </c>
      <c r="C841" s="270"/>
    </row>
    <row r="842" s="262" customFormat="1" ht="26" hidden="1" customHeight="1" spans="1:3">
      <c r="A842" s="269">
        <v>2111406</v>
      </c>
      <c r="B842" s="269" t="s">
        <v>752</v>
      </c>
      <c r="C842" s="270"/>
    </row>
    <row r="843" s="262" customFormat="1" ht="26" hidden="1" customHeight="1" spans="1:3">
      <c r="A843" s="269">
        <v>2111407</v>
      </c>
      <c r="B843" s="269" t="s">
        <v>753</v>
      </c>
      <c r="C843" s="270"/>
    </row>
    <row r="844" s="262" customFormat="1" ht="26" hidden="1" customHeight="1" spans="1:3">
      <c r="A844" s="269">
        <v>2111408</v>
      </c>
      <c r="B844" s="269" t="s">
        <v>754</v>
      </c>
      <c r="C844" s="270"/>
    </row>
    <row r="845" s="262" customFormat="1" ht="26" hidden="1" customHeight="1" spans="1:3">
      <c r="A845" s="269">
        <v>2111411</v>
      </c>
      <c r="B845" s="269" t="s">
        <v>178</v>
      </c>
      <c r="C845" s="270"/>
    </row>
    <row r="846" s="262" customFormat="1" ht="26" hidden="1" customHeight="1" spans="1:3">
      <c r="A846" s="269">
        <v>2111413</v>
      </c>
      <c r="B846" s="269" t="s">
        <v>755</v>
      </c>
      <c r="C846" s="270"/>
    </row>
    <row r="847" s="262" customFormat="1" ht="26" hidden="1" customHeight="1" spans="1:3">
      <c r="A847" s="269">
        <v>2111450</v>
      </c>
      <c r="B847" s="269" t="s">
        <v>145</v>
      </c>
      <c r="C847" s="270"/>
    </row>
    <row r="848" s="262" customFormat="1" ht="26" hidden="1" customHeight="1" spans="1:3">
      <c r="A848" s="269">
        <v>2111499</v>
      </c>
      <c r="B848" s="269" t="s">
        <v>756</v>
      </c>
      <c r="C848" s="270"/>
    </row>
    <row r="849" s="255" customFormat="1" ht="26" customHeight="1" spans="1:3">
      <c r="A849" s="266">
        <v>21199</v>
      </c>
      <c r="B849" s="268" t="s">
        <v>757</v>
      </c>
      <c r="C849" s="131">
        <f>C850</f>
        <v>697</v>
      </c>
    </row>
    <row r="850" s="255" customFormat="1" ht="26" customHeight="1" spans="1:3">
      <c r="A850" s="266">
        <v>2119999</v>
      </c>
      <c r="B850" s="266" t="s">
        <v>758</v>
      </c>
      <c r="C850" s="131">
        <v>697</v>
      </c>
    </row>
    <row r="851" s="255" customFormat="1" ht="26" customHeight="1" spans="1:3">
      <c r="A851" s="266">
        <v>212</v>
      </c>
      <c r="B851" s="267" t="s">
        <v>759</v>
      </c>
      <c r="C851" s="131">
        <f>SUM(C852,C863,C865,C868,C870,C872)</f>
        <v>12490</v>
      </c>
    </row>
    <row r="852" s="255" customFormat="1" ht="26" customHeight="1" spans="1:3">
      <c r="A852" s="266">
        <v>21201</v>
      </c>
      <c r="B852" s="268" t="s">
        <v>760</v>
      </c>
      <c r="C852" s="131">
        <f>SUM(C853:C862)</f>
        <v>5352</v>
      </c>
    </row>
    <row r="853" s="255" customFormat="1" ht="26" customHeight="1" spans="1:3">
      <c r="A853" s="266">
        <v>2120101</v>
      </c>
      <c r="B853" s="266" t="s">
        <v>136</v>
      </c>
      <c r="C853" s="131">
        <v>2702</v>
      </c>
    </row>
    <row r="854" s="262" customFormat="1" ht="26" hidden="1" customHeight="1" spans="1:3">
      <c r="A854" s="269">
        <v>2120102</v>
      </c>
      <c r="B854" s="269" t="s">
        <v>148</v>
      </c>
      <c r="C854" s="270"/>
    </row>
    <row r="855" s="262" customFormat="1" ht="26" hidden="1" customHeight="1" spans="1:3">
      <c r="A855" s="269">
        <v>2120103</v>
      </c>
      <c r="B855" s="269" t="s">
        <v>138</v>
      </c>
      <c r="C855" s="270"/>
    </row>
    <row r="856" s="255" customFormat="1" ht="26" customHeight="1" spans="1:3">
      <c r="A856" s="266">
        <v>2120104</v>
      </c>
      <c r="B856" s="266" t="s">
        <v>761</v>
      </c>
      <c r="C856" s="131">
        <v>1491</v>
      </c>
    </row>
    <row r="857" s="262" customFormat="1" ht="26" hidden="1" customHeight="1" spans="1:3">
      <c r="A857" s="269">
        <v>2120105</v>
      </c>
      <c r="B857" s="269" t="s">
        <v>762</v>
      </c>
      <c r="C857" s="270"/>
    </row>
    <row r="858" s="255" customFormat="1" ht="26" customHeight="1" spans="1:3">
      <c r="A858" s="266">
        <v>2120106</v>
      </c>
      <c r="B858" s="266" t="s">
        <v>763</v>
      </c>
      <c r="C858" s="131">
        <v>460</v>
      </c>
    </row>
    <row r="859" s="262" customFormat="1" ht="26" hidden="1" customHeight="1" spans="1:3">
      <c r="A859" s="269">
        <v>2120107</v>
      </c>
      <c r="B859" s="269" t="s">
        <v>764</v>
      </c>
      <c r="C859" s="270"/>
    </row>
    <row r="860" s="262" customFormat="1" ht="26" hidden="1" customHeight="1" spans="1:3">
      <c r="A860" s="269">
        <v>2120109</v>
      </c>
      <c r="B860" s="269" t="s">
        <v>765</v>
      </c>
      <c r="C860" s="270"/>
    </row>
    <row r="861" s="262" customFormat="1" ht="26" hidden="1" customHeight="1" spans="1:3">
      <c r="A861" s="269">
        <v>2120110</v>
      </c>
      <c r="B861" s="269" t="s">
        <v>766</v>
      </c>
      <c r="C861" s="270"/>
    </row>
    <row r="862" s="255" customFormat="1" ht="26" customHeight="1" spans="1:3">
      <c r="A862" s="266">
        <v>2120199</v>
      </c>
      <c r="B862" s="266" t="s">
        <v>767</v>
      </c>
      <c r="C862" s="131">
        <v>699</v>
      </c>
    </row>
    <row r="863" s="262" customFormat="1" ht="26" hidden="1" customHeight="1" spans="1:3">
      <c r="A863" s="269">
        <v>21202</v>
      </c>
      <c r="B863" s="271" t="s">
        <v>768</v>
      </c>
      <c r="C863" s="270">
        <f>C864</f>
        <v>0</v>
      </c>
    </row>
    <row r="864" s="262" customFormat="1" ht="26" hidden="1" customHeight="1" spans="1:3">
      <c r="A864" s="269">
        <v>2120201</v>
      </c>
      <c r="B864" s="269" t="s">
        <v>769</v>
      </c>
      <c r="C864" s="270"/>
    </row>
    <row r="865" s="255" customFormat="1" ht="26" customHeight="1" spans="1:3">
      <c r="A865" s="266">
        <v>21203</v>
      </c>
      <c r="B865" s="268" t="s">
        <v>770</v>
      </c>
      <c r="C865" s="131">
        <f>SUM(C866:C867)</f>
        <v>2088</v>
      </c>
    </row>
    <row r="866" s="255" customFormat="1" ht="26" customHeight="1" spans="1:3">
      <c r="A866" s="266">
        <v>2120303</v>
      </c>
      <c r="B866" s="266" t="s">
        <v>771</v>
      </c>
      <c r="C866" s="131">
        <v>22</v>
      </c>
    </row>
    <row r="867" s="255" customFormat="1" ht="26" customHeight="1" spans="1:3">
      <c r="A867" s="266">
        <v>2120399</v>
      </c>
      <c r="B867" s="266" t="s">
        <v>772</v>
      </c>
      <c r="C867" s="131">
        <v>2066</v>
      </c>
    </row>
    <row r="868" s="255" customFormat="1" ht="26" customHeight="1" spans="1:3">
      <c r="A868" s="266">
        <v>21205</v>
      </c>
      <c r="B868" s="268" t="s">
        <v>773</v>
      </c>
      <c r="C868" s="131">
        <f t="shared" ref="C868:C872" si="0">C869</f>
        <v>3818</v>
      </c>
    </row>
    <row r="869" s="255" customFormat="1" ht="26" customHeight="1" spans="1:3">
      <c r="A869" s="266">
        <v>2120501</v>
      </c>
      <c r="B869" s="266" t="s">
        <v>774</v>
      </c>
      <c r="C869" s="131">
        <v>3818</v>
      </c>
    </row>
    <row r="870" s="262" customFormat="1" ht="26" hidden="1" customHeight="1" spans="1:3">
      <c r="A870" s="269">
        <v>21206</v>
      </c>
      <c r="B870" s="271" t="s">
        <v>775</v>
      </c>
      <c r="C870" s="270">
        <f t="shared" si="0"/>
        <v>0</v>
      </c>
    </row>
    <row r="871" s="262" customFormat="1" ht="26" hidden="1" customHeight="1" spans="1:3">
      <c r="A871" s="269">
        <v>2120601</v>
      </c>
      <c r="B871" s="269" t="s">
        <v>776</v>
      </c>
      <c r="C871" s="270"/>
    </row>
    <row r="872" s="255" customFormat="1" ht="26" customHeight="1" spans="1:3">
      <c r="A872" s="266">
        <v>21299</v>
      </c>
      <c r="B872" s="268" t="s">
        <v>777</v>
      </c>
      <c r="C872" s="131">
        <f t="shared" si="0"/>
        <v>1232</v>
      </c>
    </row>
    <row r="873" s="255" customFormat="1" ht="26" customHeight="1" spans="1:3">
      <c r="A873" s="266">
        <v>2129999</v>
      </c>
      <c r="B873" s="266" t="s">
        <v>778</v>
      </c>
      <c r="C873" s="131">
        <v>1232</v>
      </c>
    </row>
    <row r="874" s="255" customFormat="1" ht="26" customHeight="1" spans="1:3">
      <c r="A874" s="266">
        <v>213</v>
      </c>
      <c r="B874" s="267" t="s">
        <v>779</v>
      </c>
      <c r="C874" s="131">
        <f>SUM(C875,C901,C924,C952,C959,C965,C971,C974)</f>
        <v>91807</v>
      </c>
    </row>
    <row r="875" s="255" customFormat="1" ht="26" customHeight="1" spans="1:3">
      <c r="A875" s="266">
        <v>21301</v>
      </c>
      <c r="B875" s="268" t="s">
        <v>780</v>
      </c>
      <c r="C875" s="131">
        <f>SUM(C876:C900)</f>
        <v>31749</v>
      </c>
    </row>
    <row r="876" s="255" customFormat="1" ht="26" customHeight="1" spans="1:3">
      <c r="A876" s="266">
        <v>2130101</v>
      </c>
      <c r="B876" s="266" t="s">
        <v>136</v>
      </c>
      <c r="C876" s="131">
        <v>2346</v>
      </c>
    </row>
    <row r="877" s="255" customFormat="1" ht="26" customHeight="1" spans="1:3">
      <c r="A877" s="266">
        <v>2130102</v>
      </c>
      <c r="B877" s="266" t="s">
        <v>137</v>
      </c>
      <c r="C877" s="131">
        <v>42</v>
      </c>
    </row>
    <row r="878" s="262" customFormat="1" ht="26" hidden="1" customHeight="1" spans="1:3">
      <c r="A878" s="269">
        <v>2130103</v>
      </c>
      <c r="B878" s="269" t="s">
        <v>138</v>
      </c>
      <c r="C878" s="270"/>
    </row>
    <row r="879" s="255" customFormat="1" ht="26" customHeight="1" spans="1:3">
      <c r="A879" s="266">
        <v>2130104</v>
      </c>
      <c r="B879" s="266" t="s">
        <v>593</v>
      </c>
      <c r="C879" s="131">
        <v>568</v>
      </c>
    </row>
    <row r="880" s="262" customFormat="1" ht="26" hidden="1" customHeight="1" spans="1:3">
      <c r="A880" s="269">
        <v>2130105</v>
      </c>
      <c r="B880" s="269" t="s">
        <v>781</v>
      </c>
      <c r="C880" s="270"/>
    </row>
    <row r="881" s="255" customFormat="1" ht="26" customHeight="1" spans="1:3">
      <c r="A881" s="266">
        <v>2130106</v>
      </c>
      <c r="B881" s="266" t="s">
        <v>782</v>
      </c>
      <c r="C881" s="131">
        <v>378</v>
      </c>
    </row>
    <row r="882" s="255" customFormat="1" ht="26" customHeight="1" spans="1:3">
      <c r="A882" s="266">
        <v>2130108</v>
      </c>
      <c r="B882" s="266" t="s">
        <v>783</v>
      </c>
      <c r="C882" s="131">
        <v>910</v>
      </c>
    </row>
    <row r="883" s="255" customFormat="1" ht="26" customHeight="1" spans="1:3">
      <c r="A883" s="266">
        <v>2130109</v>
      </c>
      <c r="B883" s="266" t="s">
        <v>784</v>
      </c>
      <c r="C883" s="131">
        <v>71</v>
      </c>
    </row>
    <row r="884" s="255" customFormat="1" ht="26" customHeight="1" spans="1:3">
      <c r="A884" s="266">
        <v>2130110</v>
      </c>
      <c r="B884" s="266" t="s">
        <v>785</v>
      </c>
      <c r="C884" s="131">
        <v>1377</v>
      </c>
    </row>
    <row r="885" s="262" customFormat="1" ht="26" hidden="1" customHeight="1" spans="1:3">
      <c r="A885" s="269">
        <v>2130111</v>
      </c>
      <c r="B885" s="269" t="s">
        <v>786</v>
      </c>
      <c r="C885" s="270"/>
    </row>
    <row r="886" s="255" customFormat="1" ht="26" customHeight="1" spans="1:3">
      <c r="A886" s="266">
        <v>2130112</v>
      </c>
      <c r="B886" s="266" t="s">
        <v>787</v>
      </c>
      <c r="C886" s="131">
        <v>263</v>
      </c>
    </row>
    <row r="887" s="262" customFormat="1" ht="26" hidden="1" customHeight="1" spans="1:3">
      <c r="A887" s="269">
        <v>2130114</v>
      </c>
      <c r="B887" s="269" t="s">
        <v>788</v>
      </c>
      <c r="C887" s="270"/>
    </row>
    <row r="888" s="255" customFormat="1" ht="26" customHeight="1" spans="1:3">
      <c r="A888" s="266">
        <v>2130119</v>
      </c>
      <c r="B888" s="266" t="s">
        <v>789</v>
      </c>
      <c r="C888" s="131">
        <v>194</v>
      </c>
    </row>
    <row r="889" s="255" customFormat="1" ht="26" customHeight="1" spans="1:3">
      <c r="A889" s="266">
        <v>2130120</v>
      </c>
      <c r="B889" s="266" t="s">
        <v>790</v>
      </c>
      <c r="C889" s="131">
        <v>7974</v>
      </c>
    </row>
    <row r="890" s="255" customFormat="1" ht="26" customHeight="1" spans="1:3">
      <c r="A890" s="266">
        <v>2130121</v>
      </c>
      <c r="B890" s="266" t="s">
        <v>791</v>
      </c>
      <c r="C890" s="131">
        <v>916</v>
      </c>
    </row>
    <row r="891" s="255" customFormat="1" ht="26" customHeight="1" spans="1:3">
      <c r="A891" s="266">
        <v>2130122</v>
      </c>
      <c r="B891" s="266" t="s">
        <v>792</v>
      </c>
      <c r="C891" s="131">
        <v>7163</v>
      </c>
    </row>
    <row r="892" s="255" customFormat="1" ht="26" customHeight="1" spans="1:3">
      <c r="A892" s="266">
        <v>2130124</v>
      </c>
      <c r="B892" s="266" t="s">
        <v>793</v>
      </c>
      <c r="C892" s="131">
        <v>1185</v>
      </c>
    </row>
    <row r="893" s="262" customFormat="1" ht="26" hidden="1" customHeight="1" spans="1:3">
      <c r="A893" s="269">
        <v>2130125</v>
      </c>
      <c r="B893" s="269" t="s">
        <v>794</v>
      </c>
      <c r="C893" s="270"/>
    </row>
    <row r="894" s="255" customFormat="1" ht="26" customHeight="1" spans="1:3">
      <c r="A894" s="266">
        <v>2130126</v>
      </c>
      <c r="B894" s="266" t="s">
        <v>795</v>
      </c>
      <c r="C894" s="131">
        <v>168</v>
      </c>
    </row>
    <row r="895" s="255" customFormat="1" ht="26" customHeight="1" spans="1:3">
      <c r="A895" s="266">
        <v>2130135</v>
      </c>
      <c r="B895" s="266" t="s">
        <v>796</v>
      </c>
      <c r="C895" s="131">
        <v>410</v>
      </c>
    </row>
    <row r="896" s="255" customFormat="1" ht="26" customHeight="1" spans="1:3">
      <c r="A896" s="266">
        <v>2130142</v>
      </c>
      <c r="B896" s="266" t="s">
        <v>797</v>
      </c>
      <c r="C896" s="131">
        <v>472</v>
      </c>
    </row>
    <row r="897" s="255" customFormat="1" ht="26" customHeight="1" spans="1:3">
      <c r="A897" s="266">
        <v>2130148</v>
      </c>
      <c r="B897" s="266" t="s">
        <v>798</v>
      </c>
      <c r="C897" s="131">
        <v>503</v>
      </c>
    </row>
    <row r="898" s="255" customFormat="1" ht="26" customHeight="1" spans="1:3">
      <c r="A898" s="266">
        <v>2130152</v>
      </c>
      <c r="B898" s="266" t="s">
        <v>799</v>
      </c>
      <c r="C898" s="131">
        <v>20</v>
      </c>
    </row>
    <row r="899" s="255" customFormat="1" ht="26" customHeight="1" spans="1:3">
      <c r="A899" s="266">
        <v>2130153</v>
      </c>
      <c r="B899" s="266" t="s">
        <v>800</v>
      </c>
      <c r="C899" s="131">
        <v>5800</v>
      </c>
    </row>
    <row r="900" s="255" customFormat="1" ht="26" customHeight="1" spans="1:3">
      <c r="A900" s="266">
        <v>2130199</v>
      </c>
      <c r="B900" s="266" t="s">
        <v>801</v>
      </c>
      <c r="C900" s="131">
        <v>989</v>
      </c>
    </row>
    <row r="901" s="255" customFormat="1" ht="26" customHeight="1" spans="1:3">
      <c r="A901" s="266">
        <v>21302</v>
      </c>
      <c r="B901" s="268" t="s">
        <v>802</v>
      </c>
      <c r="C901" s="131">
        <f>SUM(C902:C923)</f>
        <v>6556</v>
      </c>
    </row>
    <row r="902" s="255" customFormat="1" ht="26" customHeight="1" spans="1:3">
      <c r="A902" s="266">
        <v>2130201</v>
      </c>
      <c r="B902" s="266" t="s">
        <v>136</v>
      </c>
      <c r="C902" s="131">
        <v>1813</v>
      </c>
    </row>
    <row r="903" s="262" customFormat="1" ht="26" hidden="1" customHeight="1" spans="1:3">
      <c r="A903" s="269">
        <v>2130202</v>
      </c>
      <c r="B903" s="269" t="s">
        <v>148</v>
      </c>
      <c r="C903" s="270"/>
    </row>
    <row r="904" s="262" customFormat="1" ht="26" hidden="1" customHeight="1" spans="1:3">
      <c r="A904" s="269">
        <v>2130203</v>
      </c>
      <c r="B904" s="269" t="s">
        <v>138</v>
      </c>
      <c r="C904" s="270"/>
    </row>
    <row r="905" s="262" customFormat="1" ht="26" hidden="1" customHeight="1" spans="1:3">
      <c r="A905" s="269">
        <v>2130204</v>
      </c>
      <c r="B905" s="269" t="s">
        <v>803</v>
      </c>
      <c r="C905" s="270"/>
    </row>
    <row r="906" s="255" customFormat="1" ht="26" customHeight="1" spans="1:3">
      <c r="A906" s="266">
        <v>2130205</v>
      </c>
      <c r="B906" s="266" t="s">
        <v>804</v>
      </c>
      <c r="C906" s="131">
        <v>1926</v>
      </c>
    </row>
    <row r="907" s="262" customFormat="1" ht="26" hidden="1" customHeight="1" spans="1:3">
      <c r="A907" s="269">
        <v>2130206</v>
      </c>
      <c r="B907" s="269" t="s">
        <v>805</v>
      </c>
      <c r="C907" s="270"/>
    </row>
    <row r="908" s="255" customFormat="1" ht="26" customHeight="1" spans="1:3">
      <c r="A908" s="266">
        <v>2130207</v>
      </c>
      <c r="B908" s="266" t="s">
        <v>806</v>
      </c>
      <c r="C908" s="131">
        <v>38</v>
      </c>
    </row>
    <row r="909" s="255" customFormat="1" ht="26" customHeight="1" spans="1:3">
      <c r="A909" s="266">
        <v>2130209</v>
      </c>
      <c r="B909" s="266" t="s">
        <v>807</v>
      </c>
      <c r="C909" s="131">
        <v>756</v>
      </c>
    </row>
    <row r="910" s="255" customFormat="1" ht="26" customHeight="1" spans="1:3">
      <c r="A910" s="266">
        <v>2130211</v>
      </c>
      <c r="B910" s="266" t="s">
        <v>808</v>
      </c>
      <c r="C910" s="131">
        <v>47</v>
      </c>
    </row>
    <row r="911" s="262" customFormat="1" ht="26" hidden="1" customHeight="1" spans="1:3">
      <c r="A911" s="269">
        <v>2130212</v>
      </c>
      <c r="B911" s="269" t="s">
        <v>809</v>
      </c>
      <c r="C911" s="270"/>
    </row>
    <row r="912" s="262" customFormat="1" ht="26" hidden="1" customHeight="1" spans="1:3">
      <c r="A912" s="269">
        <v>2130213</v>
      </c>
      <c r="B912" s="269" t="s">
        <v>810</v>
      </c>
      <c r="C912" s="270"/>
    </row>
    <row r="913" s="262" customFormat="1" ht="26" hidden="1" customHeight="1" spans="1:3">
      <c r="A913" s="269">
        <v>2130217</v>
      </c>
      <c r="B913" s="269" t="s">
        <v>811</v>
      </c>
      <c r="C913" s="270"/>
    </row>
    <row r="914" s="262" customFormat="1" ht="26" hidden="1" customHeight="1" spans="1:3">
      <c r="A914" s="269">
        <v>2130220</v>
      </c>
      <c r="B914" s="269" t="s">
        <v>812</v>
      </c>
      <c r="C914" s="270"/>
    </row>
    <row r="915" s="262" customFormat="1" ht="26" hidden="1" customHeight="1" spans="1:3">
      <c r="A915" s="269">
        <v>2130221</v>
      </c>
      <c r="B915" s="269" t="s">
        <v>813</v>
      </c>
      <c r="C915" s="270"/>
    </row>
    <row r="916" s="262" customFormat="1" ht="26" hidden="1" customHeight="1" spans="1:3">
      <c r="A916" s="269">
        <v>2130223</v>
      </c>
      <c r="B916" s="269" t="s">
        <v>814</v>
      </c>
      <c r="C916" s="270"/>
    </row>
    <row r="917" s="262" customFormat="1" ht="26" hidden="1" customHeight="1" spans="1:3">
      <c r="A917" s="269">
        <v>2130226</v>
      </c>
      <c r="B917" s="269" t="s">
        <v>815</v>
      </c>
      <c r="C917" s="270"/>
    </row>
    <row r="918" s="262" customFormat="1" ht="26" hidden="1" customHeight="1" spans="1:3">
      <c r="A918" s="269">
        <v>2130227</v>
      </c>
      <c r="B918" s="269" t="s">
        <v>816</v>
      </c>
      <c r="C918" s="270"/>
    </row>
    <row r="919" s="255" customFormat="1" ht="26" customHeight="1" spans="1:3">
      <c r="A919" s="266">
        <v>2130234</v>
      </c>
      <c r="B919" s="266" t="s">
        <v>817</v>
      </c>
      <c r="C919" s="131">
        <v>1314</v>
      </c>
    </row>
    <row r="920" s="262" customFormat="1" ht="26" hidden="1" customHeight="1" spans="1:3">
      <c r="A920" s="269">
        <v>2130236</v>
      </c>
      <c r="B920" s="269" t="s">
        <v>818</v>
      </c>
      <c r="C920" s="270"/>
    </row>
    <row r="921" s="262" customFormat="1" ht="26" hidden="1" customHeight="1" spans="1:3">
      <c r="A921" s="269">
        <v>2130237</v>
      </c>
      <c r="B921" s="269" t="s">
        <v>819</v>
      </c>
      <c r="C921" s="270"/>
    </row>
    <row r="922" s="262" customFormat="1" ht="26" hidden="1" customHeight="1" spans="1:3">
      <c r="A922" s="269">
        <v>2130238</v>
      </c>
      <c r="B922" s="269" t="s">
        <v>820</v>
      </c>
      <c r="C922" s="270"/>
    </row>
    <row r="923" s="255" customFormat="1" ht="26" customHeight="1" spans="1:3">
      <c r="A923" s="266">
        <v>2130299</v>
      </c>
      <c r="B923" s="266" t="s">
        <v>821</v>
      </c>
      <c r="C923" s="131">
        <v>662</v>
      </c>
    </row>
    <row r="924" s="255" customFormat="1" ht="26" customHeight="1" spans="1:3">
      <c r="A924" s="266">
        <v>21303</v>
      </c>
      <c r="B924" s="268" t="s">
        <v>822</v>
      </c>
      <c r="C924" s="131">
        <f>SUM(C925:C951)</f>
        <v>18458</v>
      </c>
    </row>
    <row r="925" s="255" customFormat="1" ht="26" customHeight="1" spans="1:3">
      <c r="A925" s="266">
        <v>2130301</v>
      </c>
      <c r="B925" s="266" t="s">
        <v>136</v>
      </c>
      <c r="C925" s="131">
        <v>745</v>
      </c>
    </row>
    <row r="926" s="262" customFormat="1" ht="26" hidden="1" customHeight="1" spans="1:3">
      <c r="A926" s="269">
        <v>2130302</v>
      </c>
      <c r="B926" s="269" t="s">
        <v>148</v>
      </c>
      <c r="C926" s="270"/>
    </row>
    <row r="927" s="262" customFormat="1" ht="26" hidden="1" customHeight="1" spans="1:3">
      <c r="A927" s="269">
        <v>2130303</v>
      </c>
      <c r="B927" s="269" t="s">
        <v>138</v>
      </c>
      <c r="C927" s="270"/>
    </row>
    <row r="928" s="255" customFormat="1" ht="26" customHeight="1" spans="1:3">
      <c r="A928" s="266">
        <v>2130304</v>
      </c>
      <c r="B928" s="266" t="s">
        <v>823</v>
      </c>
      <c r="C928" s="131">
        <v>25</v>
      </c>
    </row>
    <row r="929" s="255" customFormat="1" ht="26" customHeight="1" spans="1:3">
      <c r="A929" s="266">
        <v>2130305</v>
      </c>
      <c r="B929" s="266" t="s">
        <v>824</v>
      </c>
      <c r="C929" s="131">
        <v>7246</v>
      </c>
    </row>
    <row r="930" s="255" customFormat="1" ht="26" customHeight="1" spans="1:3">
      <c r="A930" s="266">
        <v>2130306</v>
      </c>
      <c r="B930" s="266" t="s">
        <v>825</v>
      </c>
      <c r="C930" s="131">
        <v>2129</v>
      </c>
    </row>
    <row r="931" s="262" customFormat="1" ht="26" hidden="1" customHeight="1" spans="1:3">
      <c r="A931" s="269">
        <v>2130307</v>
      </c>
      <c r="B931" s="269" t="s">
        <v>826</v>
      </c>
      <c r="C931" s="270"/>
    </row>
    <row r="932" s="262" customFormat="1" ht="26" hidden="1" customHeight="1" spans="1:3">
      <c r="A932" s="269">
        <v>2130308</v>
      </c>
      <c r="B932" s="269" t="s">
        <v>827</v>
      </c>
      <c r="C932" s="270"/>
    </row>
    <row r="933" s="255" customFormat="1" ht="26" customHeight="1" spans="1:3">
      <c r="A933" s="266">
        <v>2130309</v>
      </c>
      <c r="B933" s="266" t="s">
        <v>828</v>
      </c>
      <c r="C933" s="131">
        <v>751</v>
      </c>
    </row>
    <row r="934" s="255" customFormat="1" ht="26" customHeight="1" spans="1:3">
      <c r="A934" s="266">
        <v>2130310</v>
      </c>
      <c r="B934" s="266" t="s">
        <v>829</v>
      </c>
      <c r="C934" s="131">
        <v>200</v>
      </c>
    </row>
    <row r="935" s="255" customFormat="1" ht="26" customHeight="1" spans="1:3">
      <c r="A935" s="266">
        <v>2130311</v>
      </c>
      <c r="B935" s="266" t="s">
        <v>830</v>
      </c>
      <c r="C935" s="131">
        <v>2006</v>
      </c>
    </row>
    <row r="936" s="262" customFormat="1" ht="26" hidden="1" customHeight="1" spans="1:3">
      <c r="A936" s="269">
        <v>2130312</v>
      </c>
      <c r="B936" s="269" t="s">
        <v>831</v>
      </c>
      <c r="C936" s="270"/>
    </row>
    <row r="937" s="262" customFormat="1" ht="26" hidden="1" customHeight="1" spans="1:3">
      <c r="A937" s="269">
        <v>2130313</v>
      </c>
      <c r="B937" s="269" t="s">
        <v>832</v>
      </c>
      <c r="C937" s="270"/>
    </row>
    <row r="938" s="255" customFormat="1" ht="26" customHeight="1" spans="1:3">
      <c r="A938" s="266">
        <v>2130314</v>
      </c>
      <c r="B938" s="266" t="s">
        <v>833</v>
      </c>
      <c r="C938" s="131">
        <v>1560</v>
      </c>
    </row>
    <row r="939" s="255" customFormat="1" ht="26" customHeight="1" spans="1:3">
      <c r="A939" s="266">
        <v>2130315</v>
      </c>
      <c r="B939" s="266" t="s">
        <v>834</v>
      </c>
      <c r="C939" s="131">
        <v>105</v>
      </c>
    </row>
    <row r="940" s="262" customFormat="1" ht="26" hidden="1" customHeight="1" spans="1:3">
      <c r="A940" s="269">
        <v>2130316</v>
      </c>
      <c r="B940" s="269" t="s">
        <v>835</v>
      </c>
      <c r="C940" s="270"/>
    </row>
    <row r="941" s="262" customFormat="1" ht="26" hidden="1" customHeight="1" spans="1:3">
      <c r="A941" s="269">
        <v>2130317</v>
      </c>
      <c r="B941" s="269" t="s">
        <v>836</v>
      </c>
      <c r="C941" s="270"/>
    </row>
    <row r="942" s="262" customFormat="1" ht="26" hidden="1" customHeight="1" spans="1:3">
      <c r="A942" s="269">
        <v>2130318</v>
      </c>
      <c r="B942" s="269" t="s">
        <v>837</v>
      </c>
      <c r="C942" s="270"/>
    </row>
    <row r="943" s="262" customFormat="1" ht="26" hidden="1" customHeight="1" spans="1:3">
      <c r="A943" s="269">
        <v>2130319</v>
      </c>
      <c r="B943" s="269" t="s">
        <v>838</v>
      </c>
      <c r="C943" s="270"/>
    </row>
    <row r="944" s="255" customFormat="1" ht="26" customHeight="1" spans="1:3">
      <c r="A944" s="266">
        <v>2130321</v>
      </c>
      <c r="B944" s="266" t="s">
        <v>839</v>
      </c>
      <c r="C944" s="131">
        <v>2280</v>
      </c>
    </row>
    <row r="945" s="262" customFormat="1" ht="26" hidden="1" customHeight="1" spans="1:3">
      <c r="A945" s="269">
        <v>2130322</v>
      </c>
      <c r="B945" s="269" t="s">
        <v>840</v>
      </c>
      <c r="C945" s="270"/>
    </row>
    <row r="946" s="262" customFormat="1" ht="26" hidden="1" customHeight="1" spans="1:3">
      <c r="A946" s="269">
        <v>2130333</v>
      </c>
      <c r="B946" s="269" t="s">
        <v>814</v>
      </c>
      <c r="C946" s="270"/>
    </row>
    <row r="947" s="262" customFormat="1" ht="26" hidden="1" customHeight="1" spans="1:3">
      <c r="A947" s="269">
        <v>2130334</v>
      </c>
      <c r="B947" s="269" t="s">
        <v>841</v>
      </c>
      <c r="C947" s="270"/>
    </row>
    <row r="948" s="255" customFormat="1" ht="26" customHeight="1" spans="1:3">
      <c r="A948" s="266">
        <v>2130335</v>
      </c>
      <c r="B948" s="266" t="s">
        <v>842</v>
      </c>
      <c r="C948" s="131">
        <v>129</v>
      </c>
    </row>
    <row r="949" s="262" customFormat="1" ht="26" hidden="1" customHeight="1" spans="1:3">
      <c r="A949" s="269">
        <v>2130336</v>
      </c>
      <c r="B949" s="269" t="s">
        <v>843</v>
      </c>
      <c r="C949" s="270"/>
    </row>
    <row r="950" s="262" customFormat="1" ht="26" hidden="1" customHeight="1" spans="1:3">
      <c r="A950" s="269">
        <v>2130337</v>
      </c>
      <c r="B950" s="269" t="s">
        <v>844</v>
      </c>
      <c r="C950" s="270"/>
    </row>
    <row r="951" s="255" customFormat="1" ht="26" customHeight="1" spans="1:3">
      <c r="A951" s="266">
        <v>2130399</v>
      </c>
      <c r="B951" s="266" t="s">
        <v>845</v>
      </c>
      <c r="C951" s="131">
        <v>1282</v>
      </c>
    </row>
    <row r="952" s="255" customFormat="1" ht="26" customHeight="1" spans="1:3">
      <c r="A952" s="266">
        <v>21305</v>
      </c>
      <c r="B952" s="268" t="s">
        <v>846</v>
      </c>
      <c r="C952" s="131">
        <f>SUM(C953:C958)</f>
        <v>14210</v>
      </c>
    </row>
    <row r="953" s="255" customFormat="1" ht="26" customHeight="1" spans="1:3">
      <c r="A953" s="266">
        <v>2130504</v>
      </c>
      <c r="B953" s="266" t="s">
        <v>847</v>
      </c>
      <c r="C953" s="131">
        <v>5836</v>
      </c>
    </row>
    <row r="954" s="255" customFormat="1" ht="26" customHeight="1" spans="1:3">
      <c r="A954" s="266">
        <v>2130505</v>
      </c>
      <c r="B954" s="266" t="s">
        <v>848</v>
      </c>
      <c r="C954" s="131">
        <v>5270</v>
      </c>
    </row>
    <row r="955" s="262" customFormat="1" ht="26" hidden="1" customHeight="1" spans="1:3">
      <c r="A955" s="269">
        <v>2130506</v>
      </c>
      <c r="B955" s="269" t="s">
        <v>849</v>
      </c>
      <c r="C955" s="270"/>
    </row>
    <row r="956" s="255" customFormat="1" ht="26" customHeight="1" spans="1:3">
      <c r="A956" s="266">
        <v>2130507</v>
      </c>
      <c r="B956" s="266" t="s">
        <v>850</v>
      </c>
      <c r="C956" s="131">
        <v>449</v>
      </c>
    </row>
    <row r="957" s="262" customFormat="1" ht="26" hidden="1" customHeight="1" spans="1:3">
      <c r="A957" s="269">
        <v>2130508</v>
      </c>
      <c r="B957" s="269" t="s">
        <v>851</v>
      </c>
      <c r="C957" s="270"/>
    </row>
    <row r="958" s="255" customFormat="1" ht="26" customHeight="1" spans="1:3">
      <c r="A958" s="266">
        <v>2130599</v>
      </c>
      <c r="B958" s="266" t="s">
        <v>852</v>
      </c>
      <c r="C958" s="131">
        <v>2655</v>
      </c>
    </row>
    <row r="959" s="255" customFormat="1" ht="26" customHeight="1" spans="1:3">
      <c r="A959" s="266">
        <v>21307</v>
      </c>
      <c r="B959" s="268" t="s">
        <v>853</v>
      </c>
      <c r="C959" s="131">
        <f>SUM(C960:C964)</f>
        <v>9332</v>
      </c>
    </row>
    <row r="960" s="255" customFormat="1" ht="26" customHeight="1" spans="1:3">
      <c r="A960" s="266">
        <v>2130701</v>
      </c>
      <c r="B960" s="266" t="s">
        <v>854</v>
      </c>
      <c r="C960" s="131">
        <v>1553</v>
      </c>
    </row>
    <row r="961" s="255" customFormat="1" ht="26" customHeight="1" spans="1:3">
      <c r="A961" s="266">
        <v>2130705</v>
      </c>
      <c r="B961" s="266" t="s">
        <v>855</v>
      </c>
      <c r="C961" s="131">
        <v>7695</v>
      </c>
    </row>
    <row r="962" s="262" customFormat="1" ht="26" hidden="1" customHeight="1" spans="1:3">
      <c r="A962" s="269">
        <v>2130706</v>
      </c>
      <c r="B962" s="269" t="s">
        <v>856</v>
      </c>
      <c r="C962" s="270"/>
    </row>
    <row r="963" s="255" customFormat="1" ht="26" customHeight="1" spans="1:3">
      <c r="A963" s="266">
        <v>2130707</v>
      </c>
      <c r="B963" s="266" t="s">
        <v>857</v>
      </c>
      <c r="C963" s="131">
        <v>84</v>
      </c>
    </row>
    <row r="964" s="262" customFormat="1" ht="26" hidden="1" customHeight="1" spans="1:3">
      <c r="A964" s="269">
        <v>2130799</v>
      </c>
      <c r="B964" s="269" t="s">
        <v>858</v>
      </c>
      <c r="C964" s="270"/>
    </row>
    <row r="965" s="255" customFormat="1" ht="26" customHeight="1" spans="1:3">
      <c r="A965" s="266">
        <v>21308</v>
      </c>
      <c r="B965" s="268" t="s">
        <v>859</v>
      </c>
      <c r="C965" s="131">
        <f>SUM(C966:C970)</f>
        <v>6183</v>
      </c>
    </row>
    <row r="966" s="262" customFormat="1" ht="26" hidden="1" customHeight="1" spans="1:3">
      <c r="A966" s="269">
        <v>2130801</v>
      </c>
      <c r="B966" s="269" t="s">
        <v>860</v>
      </c>
      <c r="C966" s="270"/>
    </row>
    <row r="967" s="255" customFormat="1" ht="26" customHeight="1" spans="1:3">
      <c r="A967" s="266">
        <v>2130803</v>
      </c>
      <c r="B967" s="266" t="s">
        <v>861</v>
      </c>
      <c r="C967" s="131">
        <v>5370</v>
      </c>
    </row>
    <row r="968" s="255" customFormat="1" ht="26" customHeight="1" spans="1:3">
      <c r="A968" s="266">
        <v>2130804</v>
      </c>
      <c r="B968" s="266" t="s">
        <v>862</v>
      </c>
      <c r="C968" s="131">
        <v>548</v>
      </c>
    </row>
    <row r="969" s="262" customFormat="1" ht="26" hidden="1" customHeight="1" spans="1:3">
      <c r="A969" s="269">
        <v>2130805</v>
      </c>
      <c r="B969" s="269" t="s">
        <v>863</v>
      </c>
      <c r="C969" s="270"/>
    </row>
    <row r="970" s="255" customFormat="1" ht="26" customHeight="1" spans="1:3">
      <c r="A970" s="266">
        <v>2130899</v>
      </c>
      <c r="B970" s="266" t="s">
        <v>864</v>
      </c>
      <c r="C970" s="131">
        <v>265</v>
      </c>
    </row>
    <row r="971" s="255" customFormat="1" ht="26" customHeight="1" spans="1:3">
      <c r="A971" s="266">
        <v>21309</v>
      </c>
      <c r="B971" s="268" t="s">
        <v>865</v>
      </c>
      <c r="C971" s="131">
        <f>SUM(C972:C973)</f>
        <v>4431</v>
      </c>
    </row>
    <row r="972" s="255" customFormat="1" ht="26" customHeight="1" spans="1:3">
      <c r="A972" s="266">
        <v>2130901</v>
      </c>
      <c r="B972" s="266" t="s">
        <v>866</v>
      </c>
      <c r="C972" s="131">
        <v>1183</v>
      </c>
    </row>
    <row r="973" s="255" customFormat="1" ht="26" customHeight="1" spans="1:3">
      <c r="A973" s="266">
        <v>2130999</v>
      </c>
      <c r="B973" s="266" t="s">
        <v>867</v>
      </c>
      <c r="C973" s="131">
        <v>3248</v>
      </c>
    </row>
    <row r="974" s="255" customFormat="1" ht="26" customHeight="1" spans="1:3">
      <c r="A974" s="266">
        <v>21399</v>
      </c>
      <c r="B974" s="268" t="s">
        <v>868</v>
      </c>
      <c r="C974" s="131">
        <f>SUM(C975:C976)</f>
        <v>888</v>
      </c>
    </row>
    <row r="975" s="262" customFormat="1" ht="26" hidden="1" customHeight="1" spans="1:3">
      <c r="A975" s="269">
        <v>2139901</v>
      </c>
      <c r="B975" s="269" t="s">
        <v>869</v>
      </c>
      <c r="C975" s="270"/>
    </row>
    <row r="976" s="255" customFormat="1" ht="26" customHeight="1" spans="1:3">
      <c r="A976" s="266">
        <v>2139999</v>
      </c>
      <c r="B976" s="266" t="s">
        <v>870</v>
      </c>
      <c r="C976" s="131">
        <v>888</v>
      </c>
    </row>
    <row r="977" s="255" customFormat="1" ht="26" customHeight="1" spans="1:3">
      <c r="A977" s="266">
        <v>214</v>
      </c>
      <c r="B977" s="267" t="s">
        <v>871</v>
      </c>
      <c r="C977" s="131">
        <f>SUM(C978,C999,C1009,C1019,C1026)</f>
        <v>14270</v>
      </c>
    </row>
    <row r="978" s="255" customFormat="1" ht="26" customHeight="1" spans="1:3">
      <c r="A978" s="266">
        <v>21401</v>
      </c>
      <c r="B978" s="268" t="s">
        <v>872</v>
      </c>
      <c r="C978" s="131">
        <f>SUM(C979:C998)</f>
        <v>11806</v>
      </c>
    </row>
    <row r="979" s="255" customFormat="1" ht="26" customHeight="1" spans="1:3">
      <c r="A979" s="266">
        <v>2140101</v>
      </c>
      <c r="B979" s="266" t="s">
        <v>136</v>
      </c>
      <c r="C979" s="131">
        <v>2357</v>
      </c>
    </row>
    <row r="980" s="255" customFormat="1" ht="26" customHeight="1" spans="1:3">
      <c r="A980" s="266">
        <v>2140102</v>
      </c>
      <c r="B980" s="266" t="s">
        <v>137</v>
      </c>
      <c r="C980" s="131">
        <v>42</v>
      </c>
    </row>
    <row r="981" s="262" customFormat="1" ht="26" hidden="1" customHeight="1" spans="1:3">
      <c r="A981" s="269">
        <v>2140103</v>
      </c>
      <c r="B981" s="269" t="s">
        <v>138</v>
      </c>
      <c r="C981" s="270"/>
    </row>
    <row r="982" s="255" customFormat="1" ht="26" customHeight="1" spans="1:3">
      <c r="A982" s="266">
        <v>2140104</v>
      </c>
      <c r="B982" s="266" t="s">
        <v>873</v>
      </c>
      <c r="C982" s="131">
        <v>3847</v>
      </c>
    </row>
    <row r="983" s="255" customFormat="1" ht="26" customHeight="1" spans="1:3">
      <c r="A983" s="266">
        <v>2140106</v>
      </c>
      <c r="B983" s="266" t="s">
        <v>874</v>
      </c>
      <c r="C983" s="131">
        <v>2480</v>
      </c>
    </row>
    <row r="984" s="262" customFormat="1" ht="26" hidden="1" customHeight="1" spans="1:3">
      <c r="A984" s="269">
        <v>2140109</v>
      </c>
      <c r="B984" s="269" t="s">
        <v>875</v>
      </c>
      <c r="C984" s="270"/>
    </row>
    <row r="985" s="255" customFormat="1" ht="26" customHeight="1" spans="1:3">
      <c r="A985" s="266">
        <v>2140110</v>
      </c>
      <c r="B985" s="266" t="s">
        <v>876</v>
      </c>
      <c r="C985" s="131">
        <v>111</v>
      </c>
    </row>
    <row r="986" s="255" customFormat="1" ht="26" customHeight="1" spans="1:3">
      <c r="A986" s="266">
        <v>2140112</v>
      </c>
      <c r="B986" s="266" t="s">
        <v>877</v>
      </c>
      <c r="C986" s="131">
        <v>1802</v>
      </c>
    </row>
    <row r="987" s="255" customFormat="1" ht="26" customHeight="1" spans="1:3">
      <c r="A987" s="266">
        <v>2140114</v>
      </c>
      <c r="B987" s="266" t="s">
        <v>878</v>
      </c>
      <c r="C987" s="131">
        <v>20</v>
      </c>
    </row>
    <row r="988" s="262" customFormat="1" ht="26" hidden="1" customHeight="1" spans="1:3">
      <c r="A988" s="269">
        <v>2140122</v>
      </c>
      <c r="B988" s="269" t="s">
        <v>879</v>
      </c>
      <c r="C988" s="270"/>
    </row>
    <row r="989" s="255" customFormat="1" ht="26" customHeight="1" spans="1:3">
      <c r="A989" s="266">
        <v>2140123</v>
      </c>
      <c r="B989" s="266" t="s">
        <v>880</v>
      </c>
      <c r="C989" s="131">
        <v>482</v>
      </c>
    </row>
    <row r="990" s="262" customFormat="1" ht="26" hidden="1" customHeight="1" spans="1:3">
      <c r="A990" s="269">
        <v>2140127</v>
      </c>
      <c r="B990" s="269" t="s">
        <v>881</v>
      </c>
      <c r="C990" s="270"/>
    </row>
    <row r="991" s="262" customFormat="1" ht="26" hidden="1" customHeight="1" spans="1:3">
      <c r="A991" s="269">
        <v>2140128</v>
      </c>
      <c r="B991" s="269" t="s">
        <v>882</v>
      </c>
      <c r="C991" s="270"/>
    </row>
    <row r="992" s="262" customFormat="1" ht="26" hidden="1" customHeight="1" spans="1:3">
      <c r="A992" s="269">
        <v>2140129</v>
      </c>
      <c r="B992" s="269" t="s">
        <v>883</v>
      </c>
      <c r="C992" s="270"/>
    </row>
    <row r="993" s="262" customFormat="1" ht="26" hidden="1" customHeight="1" spans="1:3">
      <c r="A993" s="269">
        <v>2140130</v>
      </c>
      <c r="B993" s="269" t="s">
        <v>884</v>
      </c>
      <c r="C993" s="270"/>
    </row>
    <row r="994" s="262" customFormat="1" ht="26" hidden="1" customHeight="1" spans="1:3">
      <c r="A994" s="269">
        <v>2140131</v>
      </c>
      <c r="B994" s="269" t="s">
        <v>885</v>
      </c>
      <c r="C994" s="270"/>
    </row>
    <row r="995" s="262" customFormat="1" ht="26" hidden="1" customHeight="1" spans="1:3">
      <c r="A995" s="269">
        <v>2140133</v>
      </c>
      <c r="B995" s="269" t="s">
        <v>886</v>
      </c>
      <c r="C995" s="270"/>
    </row>
    <row r="996" s="262" customFormat="1" ht="26" hidden="1" customHeight="1" spans="1:3">
      <c r="A996" s="269">
        <v>2140136</v>
      </c>
      <c r="B996" s="269" t="s">
        <v>887</v>
      </c>
      <c r="C996" s="270"/>
    </row>
    <row r="997" s="262" customFormat="1" ht="26" hidden="1" customHeight="1" spans="1:3">
      <c r="A997" s="269">
        <v>2140138</v>
      </c>
      <c r="B997" s="269" t="s">
        <v>888</v>
      </c>
      <c r="C997" s="270"/>
    </row>
    <row r="998" s="255" customFormat="1" ht="26" customHeight="1" spans="1:3">
      <c r="A998" s="266">
        <v>2140199</v>
      </c>
      <c r="B998" s="266" t="s">
        <v>889</v>
      </c>
      <c r="C998" s="131">
        <v>665</v>
      </c>
    </row>
    <row r="999" s="255" customFormat="1" ht="26" customHeight="1" spans="1:3">
      <c r="A999" s="266">
        <v>21402</v>
      </c>
      <c r="B999" s="268" t="s">
        <v>890</v>
      </c>
      <c r="C999" s="131">
        <f>SUM(C1000:C1008)</f>
        <v>1050</v>
      </c>
    </row>
    <row r="1000" s="262" customFormat="1" ht="26" hidden="1" customHeight="1" spans="1:3">
      <c r="A1000" s="269">
        <v>2140201</v>
      </c>
      <c r="B1000" s="269" t="s">
        <v>182</v>
      </c>
      <c r="C1000" s="270"/>
    </row>
    <row r="1001" s="262" customFormat="1" ht="26" hidden="1" customHeight="1" spans="1:3">
      <c r="A1001" s="269">
        <v>2140202</v>
      </c>
      <c r="B1001" s="269" t="s">
        <v>148</v>
      </c>
      <c r="C1001" s="270"/>
    </row>
    <row r="1002" s="262" customFormat="1" ht="26" hidden="1" customHeight="1" spans="1:3">
      <c r="A1002" s="269">
        <v>2140203</v>
      </c>
      <c r="B1002" s="269" t="s">
        <v>138</v>
      </c>
      <c r="C1002" s="270"/>
    </row>
    <row r="1003" s="262" customFormat="1" ht="26" hidden="1" customHeight="1" spans="1:3">
      <c r="A1003" s="269">
        <v>2140204</v>
      </c>
      <c r="B1003" s="269" t="s">
        <v>891</v>
      </c>
      <c r="C1003" s="270"/>
    </row>
    <row r="1004" s="262" customFormat="1" ht="26" hidden="1" customHeight="1" spans="1:3">
      <c r="A1004" s="269">
        <v>2140205</v>
      </c>
      <c r="B1004" s="269" t="s">
        <v>892</v>
      </c>
      <c r="C1004" s="270"/>
    </row>
    <row r="1005" s="255" customFormat="1" ht="26" customHeight="1" spans="1:3">
      <c r="A1005" s="266">
        <v>2140206</v>
      </c>
      <c r="B1005" s="266" t="s">
        <v>893</v>
      </c>
      <c r="C1005" s="131">
        <v>40</v>
      </c>
    </row>
    <row r="1006" s="262" customFormat="1" ht="26" hidden="1" customHeight="1" spans="1:3">
      <c r="A1006" s="269">
        <v>2140207</v>
      </c>
      <c r="B1006" s="269" t="s">
        <v>894</v>
      </c>
      <c r="C1006" s="270"/>
    </row>
    <row r="1007" s="262" customFormat="1" ht="26" hidden="1" customHeight="1" spans="1:3">
      <c r="A1007" s="269">
        <v>2140208</v>
      </c>
      <c r="B1007" s="269" t="s">
        <v>895</v>
      </c>
      <c r="C1007" s="270"/>
    </row>
    <row r="1008" s="255" customFormat="1" ht="26" customHeight="1" spans="1:3">
      <c r="A1008" s="266">
        <v>2140299</v>
      </c>
      <c r="B1008" s="266" t="s">
        <v>896</v>
      </c>
      <c r="C1008" s="131">
        <v>1010</v>
      </c>
    </row>
    <row r="1009" s="262" customFormat="1" ht="26" hidden="1" customHeight="1" spans="1:3">
      <c r="A1009" s="269">
        <v>21403</v>
      </c>
      <c r="B1009" s="271" t="s">
        <v>897</v>
      </c>
      <c r="C1009" s="270">
        <f>SUM(C1010:C1018)</f>
        <v>0</v>
      </c>
    </row>
    <row r="1010" s="262" customFormat="1" ht="26" hidden="1" customHeight="1" spans="1:3">
      <c r="A1010" s="269">
        <v>2140301</v>
      </c>
      <c r="B1010" s="269" t="s">
        <v>182</v>
      </c>
      <c r="C1010" s="270"/>
    </row>
    <row r="1011" s="262" customFormat="1" ht="26" hidden="1" customHeight="1" spans="1:3">
      <c r="A1011" s="269">
        <v>2140302</v>
      </c>
      <c r="B1011" s="269" t="s">
        <v>148</v>
      </c>
      <c r="C1011" s="270"/>
    </row>
    <row r="1012" s="262" customFormat="1" ht="26" hidden="1" customHeight="1" spans="1:3">
      <c r="A1012" s="269">
        <v>2140303</v>
      </c>
      <c r="B1012" s="269" t="s">
        <v>138</v>
      </c>
      <c r="C1012" s="270"/>
    </row>
    <row r="1013" s="262" customFormat="1" ht="26" hidden="1" customHeight="1" spans="1:3">
      <c r="A1013" s="269">
        <v>2140304</v>
      </c>
      <c r="B1013" s="269" t="s">
        <v>898</v>
      </c>
      <c r="C1013" s="270"/>
    </row>
    <row r="1014" s="262" customFormat="1" ht="26" hidden="1" customHeight="1" spans="1:3">
      <c r="A1014" s="269">
        <v>2140305</v>
      </c>
      <c r="B1014" s="269" t="s">
        <v>899</v>
      </c>
      <c r="C1014" s="270"/>
    </row>
    <row r="1015" s="262" customFormat="1" ht="26" hidden="1" customHeight="1" spans="1:3">
      <c r="A1015" s="269">
        <v>2140306</v>
      </c>
      <c r="B1015" s="269" t="s">
        <v>900</v>
      </c>
      <c r="C1015" s="270"/>
    </row>
    <row r="1016" s="262" customFormat="1" ht="26" hidden="1" customHeight="1" spans="1:3">
      <c r="A1016" s="269">
        <v>2140307</v>
      </c>
      <c r="B1016" s="269" t="s">
        <v>901</v>
      </c>
      <c r="C1016" s="270"/>
    </row>
    <row r="1017" s="262" customFormat="1" ht="26" hidden="1" customHeight="1" spans="1:3">
      <c r="A1017" s="269">
        <v>2140308</v>
      </c>
      <c r="B1017" s="269" t="s">
        <v>902</v>
      </c>
      <c r="C1017" s="270"/>
    </row>
    <row r="1018" s="262" customFormat="1" ht="26" hidden="1" customHeight="1" spans="1:3">
      <c r="A1018" s="269">
        <v>2140399</v>
      </c>
      <c r="B1018" s="269" t="s">
        <v>903</v>
      </c>
      <c r="C1018" s="270"/>
    </row>
    <row r="1019" s="262" customFormat="1" ht="26" hidden="1" customHeight="1" spans="1:3">
      <c r="A1019" s="269">
        <v>21405</v>
      </c>
      <c r="B1019" s="271" t="s">
        <v>904</v>
      </c>
      <c r="C1019" s="270">
        <f>SUM(C1020:C1025)</f>
        <v>0</v>
      </c>
    </row>
    <row r="1020" s="262" customFormat="1" ht="26" hidden="1" customHeight="1" spans="1:3">
      <c r="A1020" s="269">
        <v>2140501</v>
      </c>
      <c r="B1020" s="269" t="s">
        <v>182</v>
      </c>
      <c r="C1020" s="270"/>
    </row>
    <row r="1021" s="262" customFormat="1" ht="26" hidden="1" customHeight="1" spans="1:3">
      <c r="A1021" s="269">
        <v>2140502</v>
      </c>
      <c r="B1021" s="269" t="s">
        <v>148</v>
      </c>
      <c r="C1021" s="270"/>
    </row>
    <row r="1022" s="262" customFormat="1" ht="26" hidden="1" customHeight="1" spans="1:3">
      <c r="A1022" s="269">
        <v>2140503</v>
      </c>
      <c r="B1022" s="269" t="s">
        <v>138</v>
      </c>
      <c r="C1022" s="270"/>
    </row>
    <row r="1023" s="262" customFormat="1" ht="26" hidden="1" customHeight="1" spans="1:3">
      <c r="A1023" s="269">
        <v>2140504</v>
      </c>
      <c r="B1023" s="269" t="s">
        <v>895</v>
      </c>
      <c r="C1023" s="270"/>
    </row>
    <row r="1024" s="262" customFormat="1" ht="26" hidden="1" customHeight="1" spans="1:3">
      <c r="A1024" s="269">
        <v>2140505</v>
      </c>
      <c r="B1024" s="269" t="s">
        <v>905</v>
      </c>
      <c r="C1024" s="270"/>
    </row>
    <row r="1025" s="262" customFormat="1" ht="26" hidden="1" customHeight="1" spans="1:3">
      <c r="A1025" s="269">
        <v>2140599</v>
      </c>
      <c r="B1025" s="269" t="s">
        <v>906</v>
      </c>
      <c r="C1025" s="270"/>
    </row>
    <row r="1026" s="255" customFormat="1" ht="26" customHeight="1" spans="1:3">
      <c r="A1026" s="266">
        <v>21499</v>
      </c>
      <c r="B1026" s="268" t="s">
        <v>907</v>
      </c>
      <c r="C1026" s="131">
        <f>SUM(C1027:C1028)</f>
        <v>1414</v>
      </c>
    </row>
    <row r="1027" s="255" customFormat="1" ht="26" customHeight="1" spans="1:3">
      <c r="A1027" s="266">
        <v>2149901</v>
      </c>
      <c r="B1027" s="266" t="s">
        <v>908</v>
      </c>
      <c r="C1027" s="131">
        <v>119</v>
      </c>
    </row>
    <row r="1028" s="255" customFormat="1" ht="26" customHeight="1" spans="1:3">
      <c r="A1028" s="266">
        <v>2149999</v>
      </c>
      <c r="B1028" s="266" t="s">
        <v>909</v>
      </c>
      <c r="C1028" s="131">
        <v>1295</v>
      </c>
    </row>
    <row r="1029" s="255" customFormat="1" ht="26" customHeight="1" spans="1:3">
      <c r="A1029" s="266">
        <v>215</v>
      </c>
      <c r="B1029" s="267" t="s">
        <v>910</v>
      </c>
      <c r="C1029" s="131">
        <f>SUM(C1030,C1040,C1056,C1061,C1072,C1079,C1087)</f>
        <v>3463</v>
      </c>
    </row>
    <row r="1030" s="262" customFormat="1" ht="26" hidden="1" customHeight="1" spans="1:3">
      <c r="A1030" s="269">
        <v>21501</v>
      </c>
      <c r="B1030" s="271" t="s">
        <v>911</v>
      </c>
      <c r="C1030" s="270">
        <f>SUM(C1031:C1039)</f>
        <v>0</v>
      </c>
    </row>
    <row r="1031" s="262" customFormat="1" ht="26" hidden="1" customHeight="1" spans="1:3">
      <c r="A1031" s="269">
        <v>2150101</v>
      </c>
      <c r="B1031" s="269" t="s">
        <v>182</v>
      </c>
      <c r="C1031" s="270"/>
    </row>
    <row r="1032" s="262" customFormat="1" ht="26" hidden="1" customHeight="1" spans="1:3">
      <c r="A1032" s="269">
        <v>2150102</v>
      </c>
      <c r="B1032" s="269" t="s">
        <v>148</v>
      </c>
      <c r="C1032" s="270"/>
    </row>
    <row r="1033" s="262" customFormat="1" ht="26" hidden="1" customHeight="1" spans="1:3">
      <c r="A1033" s="269">
        <v>2150103</v>
      </c>
      <c r="B1033" s="269" t="s">
        <v>138</v>
      </c>
      <c r="C1033" s="270"/>
    </row>
    <row r="1034" s="262" customFormat="1" ht="26" hidden="1" customHeight="1" spans="1:3">
      <c r="A1034" s="269">
        <v>2150104</v>
      </c>
      <c r="B1034" s="269" t="s">
        <v>912</v>
      </c>
      <c r="C1034" s="270"/>
    </row>
    <row r="1035" s="262" customFormat="1" ht="26" hidden="1" customHeight="1" spans="1:3">
      <c r="A1035" s="269">
        <v>2150105</v>
      </c>
      <c r="B1035" s="269" t="s">
        <v>913</v>
      </c>
      <c r="C1035" s="270"/>
    </row>
    <row r="1036" s="262" customFormat="1" ht="26" hidden="1" customHeight="1" spans="1:3">
      <c r="A1036" s="269">
        <v>2150106</v>
      </c>
      <c r="B1036" s="269" t="s">
        <v>914</v>
      </c>
      <c r="C1036" s="270"/>
    </row>
    <row r="1037" s="262" customFormat="1" ht="26" hidden="1" customHeight="1" spans="1:3">
      <c r="A1037" s="269">
        <v>2150107</v>
      </c>
      <c r="B1037" s="269" t="s">
        <v>915</v>
      </c>
      <c r="C1037" s="270"/>
    </row>
    <row r="1038" s="262" customFormat="1" ht="26" hidden="1" customHeight="1" spans="1:3">
      <c r="A1038" s="269">
        <v>2150108</v>
      </c>
      <c r="B1038" s="269" t="s">
        <v>916</v>
      </c>
      <c r="C1038" s="270"/>
    </row>
    <row r="1039" s="262" customFormat="1" ht="26" hidden="1" customHeight="1" spans="1:3">
      <c r="A1039" s="269">
        <v>2150199</v>
      </c>
      <c r="B1039" s="269" t="s">
        <v>917</v>
      </c>
      <c r="C1039" s="270"/>
    </row>
    <row r="1040" s="255" customFormat="1" ht="26" customHeight="1" spans="1:3">
      <c r="A1040" s="266">
        <v>21502</v>
      </c>
      <c r="B1040" s="268" t="s">
        <v>918</v>
      </c>
      <c r="C1040" s="131">
        <f>SUM(C1041:C1055)</f>
        <v>1321</v>
      </c>
    </row>
    <row r="1041" s="262" customFormat="1" ht="26" hidden="1" customHeight="1" spans="1:3">
      <c r="A1041" s="269">
        <v>2150201</v>
      </c>
      <c r="B1041" s="269" t="s">
        <v>182</v>
      </c>
      <c r="C1041" s="270"/>
    </row>
    <row r="1042" s="262" customFormat="1" ht="26" hidden="1" customHeight="1" spans="1:3">
      <c r="A1042" s="269">
        <v>2150202</v>
      </c>
      <c r="B1042" s="269" t="s">
        <v>148</v>
      </c>
      <c r="C1042" s="270"/>
    </row>
    <row r="1043" s="262" customFormat="1" ht="26" hidden="1" customHeight="1" spans="1:3">
      <c r="A1043" s="269">
        <v>2150203</v>
      </c>
      <c r="B1043" s="269" t="s">
        <v>138</v>
      </c>
      <c r="C1043" s="270"/>
    </row>
    <row r="1044" s="262" customFormat="1" ht="26" hidden="1" customHeight="1" spans="1:3">
      <c r="A1044" s="269">
        <v>2150204</v>
      </c>
      <c r="B1044" s="269" t="s">
        <v>919</v>
      </c>
      <c r="C1044" s="270"/>
    </row>
    <row r="1045" s="262" customFormat="1" ht="26" hidden="1" customHeight="1" spans="1:3">
      <c r="A1045" s="269">
        <v>2150205</v>
      </c>
      <c r="B1045" s="269" t="s">
        <v>920</v>
      </c>
      <c r="C1045" s="270"/>
    </row>
    <row r="1046" s="262" customFormat="1" ht="26" hidden="1" customHeight="1" spans="1:3">
      <c r="A1046" s="269">
        <v>2150206</v>
      </c>
      <c r="B1046" s="269" t="s">
        <v>921</v>
      </c>
      <c r="C1046" s="270"/>
    </row>
    <row r="1047" s="255" customFormat="1" ht="26" customHeight="1" spans="1:3">
      <c r="A1047" s="266">
        <v>2150207</v>
      </c>
      <c r="B1047" s="266" t="s">
        <v>922</v>
      </c>
      <c r="C1047" s="131">
        <v>153</v>
      </c>
    </row>
    <row r="1048" s="262" customFormat="1" ht="26" hidden="1" customHeight="1" spans="1:3">
      <c r="A1048" s="269">
        <v>2150208</v>
      </c>
      <c r="B1048" s="269" t="s">
        <v>923</v>
      </c>
      <c r="C1048" s="270"/>
    </row>
    <row r="1049" s="262" customFormat="1" ht="26" hidden="1" customHeight="1" spans="1:3">
      <c r="A1049" s="269">
        <v>2150209</v>
      </c>
      <c r="B1049" s="269" t="s">
        <v>924</v>
      </c>
      <c r="C1049" s="270"/>
    </row>
    <row r="1050" s="262" customFormat="1" ht="26" hidden="1" customHeight="1" spans="1:3">
      <c r="A1050" s="269">
        <v>2150210</v>
      </c>
      <c r="B1050" s="269" t="s">
        <v>925</v>
      </c>
      <c r="C1050" s="270"/>
    </row>
    <row r="1051" s="262" customFormat="1" ht="26" hidden="1" customHeight="1" spans="1:3">
      <c r="A1051" s="269">
        <v>2150212</v>
      </c>
      <c r="B1051" s="269" t="s">
        <v>926</v>
      </c>
      <c r="C1051" s="270"/>
    </row>
    <row r="1052" s="262" customFormat="1" ht="26" hidden="1" customHeight="1" spans="1:3">
      <c r="A1052" s="269">
        <v>2150213</v>
      </c>
      <c r="B1052" s="269" t="s">
        <v>927</v>
      </c>
      <c r="C1052" s="270"/>
    </row>
    <row r="1053" s="262" customFormat="1" ht="26" hidden="1" customHeight="1" spans="1:3">
      <c r="A1053" s="269">
        <v>2150214</v>
      </c>
      <c r="B1053" s="269" t="s">
        <v>928</v>
      </c>
      <c r="C1053" s="270"/>
    </row>
    <row r="1054" s="262" customFormat="1" ht="26" hidden="1" customHeight="1" spans="1:3">
      <c r="A1054" s="269">
        <v>2150215</v>
      </c>
      <c r="B1054" s="269" t="s">
        <v>929</v>
      </c>
      <c r="C1054" s="270"/>
    </row>
    <row r="1055" s="255" customFormat="1" ht="26" customHeight="1" spans="1:3">
      <c r="A1055" s="266">
        <v>2150299</v>
      </c>
      <c r="B1055" s="266" t="s">
        <v>930</v>
      </c>
      <c r="C1055" s="131">
        <v>1168</v>
      </c>
    </row>
    <row r="1056" s="262" customFormat="1" ht="26" hidden="1" customHeight="1" spans="1:3">
      <c r="A1056" s="269">
        <v>21503</v>
      </c>
      <c r="B1056" s="271" t="s">
        <v>931</v>
      </c>
      <c r="C1056" s="270">
        <f>SUM(C1057:C1060)</f>
        <v>0</v>
      </c>
    </row>
    <row r="1057" s="262" customFormat="1" ht="26" hidden="1" customHeight="1" spans="1:3">
      <c r="A1057" s="269">
        <v>2150301</v>
      </c>
      <c r="B1057" s="269" t="s">
        <v>182</v>
      </c>
      <c r="C1057" s="270"/>
    </row>
    <row r="1058" s="262" customFormat="1" ht="26" hidden="1" customHeight="1" spans="1:3">
      <c r="A1058" s="269">
        <v>2150302</v>
      </c>
      <c r="B1058" s="269" t="s">
        <v>148</v>
      </c>
      <c r="C1058" s="270"/>
    </row>
    <row r="1059" s="262" customFormat="1" ht="26" hidden="1" customHeight="1" spans="1:3">
      <c r="A1059" s="269">
        <v>2150303</v>
      </c>
      <c r="B1059" s="269" t="s">
        <v>138</v>
      </c>
      <c r="C1059" s="270"/>
    </row>
    <row r="1060" s="262" customFormat="1" ht="26" hidden="1" customHeight="1" spans="1:3">
      <c r="A1060" s="269">
        <v>2150399</v>
      </c>
      <c r="B1060" s="269" t="s">
        <v>932</v>
      </c>
      <c r="C1060" s="270"/>
    </row>
    <row r="1061" s="255" customFormat="1" ht="26" customHeight="1" spans="1:3">
      <c r="A1061" s="266">
        <v>21505</v>
      </c>
      <c r="B1061" s="268" t="s">
        <v>933</v>
      </c>
      <c r="C1061" s="131">
        <f>SUM(C1062:C1071)</f>
        <v>680</v>
      </c>
    </row>
    <row r="1062" s="255" customFormat="1" ht="26" customHeight="1" spans="1:3">
      <c r="A1062" s="266">
        <v>2150501</v>
      </c>
      <c r="B1062" s="266" t="s">
        <v>136</v>
      </c>
      <c r="C1062" s="131">
        <v>422</v>
      </c>
    </row>
    <row r="1063" s="262" customFormat="1" ht="26" hidden="1" customHeight="1" spans="1:3">
      <c r="A1063" s="269">
        <v>2150502</v>
      </c>
      <c r="B1063" s="269" t="s">
        <v>148</v>
      </c>
      <c r="C1063" s="270"/>
    </row>
    <row r="1064" s="262" customFormat="1" ht="26" hidden="1" customHeight="1" spans="1:3">
      <c r="A1064" s="269">
        <v>2150503</v>
      </c>
      <c r="B1064" s="269" t="s">
        <v>138</v>
      </c>
      <c r="C1064" s="270"/>
    </row>
    <row r="1065" s="262" customFormat="1" ht="26" hidden="1" customHeight="1" spans="1:3">
      <c r="A1065" s="269">
        <v>2150505</v>
      </c>
      <c r="B1065" s="269" t="s">
        <v>934</v>
      </c>
      <c r="C1065" s="270"/>
    </row>
    <row r="1066" s="262" customFormat="1" ht="26" hidden="1" customHeight="1" spans="1:3">
      <c r="A1066" s="269">
        <v>2150507</v>
      </c>
      <c r="B1066" s="269" t="s">
        <v>935</v>
      </c>
      <c r="C1066" s="270"/>
    </row>
    <row r="1067" s="262" customFormat="1" ht="26" hidden="1" customHeight="1" spans="1:3">
      <c r="A1067" s="269">
        <v>2150508</v>
      </c>
      <c r="B1067" s="269" t="s">
        <v>936</v>
      </c>
      <c r="C1067" s="270"/>
    </row>
    <row r="1068" s="262" customFormat="1" ht="26" hidden="1" customHeight="1" spans="1:3">
      <c r="A1068" s="269">
        <v>2150516</v>
      </c>
      <c r="B1068" s="269" t="s">
        <v>937</v>
      </c>
      <c r="C1068" s="270"/>
    </row>
    <row r="1069" s="262" customFormat="1" ht="26" hidden="1" customHeight="1" spans="1:3">
      <c r="A1069" s="269">
        <v>2150517</v>
      </c>
      <c r="B1069" s="269" t="s">
        <v>938</v>
      </c>
      <c r="C1069" s="270"/>
    </row>
    <row r="1070" s="262" customFormat="1" ht="26" hidden="1" customHeight="1" spans="1:3">
      <c r="A1070" s="269">
        <v>2150550</v>
      </c>
      <c r="B1070" s="269" t="s">
        <v>145</v>
      </c>
      <c r="C1070" s="270"/>
    </row>
    <row r="1071" s="255" customFormat="1" ht="26" customHeight="1" spans="1:3">
      <c r="A1071" s="266">
        <v>2150599</v>
      </c>
      <c r="B1071" s="266" t="s">
        <v>939</v>
      </c>
      <c r="C1071" s="131">
        <v>258</v>
      </c>
    </row>
    <row r="1072" s="262" customFormat="1" ht="26" hidden="1" customHeight="1" spans="1:3">
      <c r="A1072" s="269">
        <v>21507</v>
      </c>
      <c r="B1072" s="271" t="s">
        <v>940</v>
      </c>
      <c r="C1072" s="270">
        <f>SUM(C1073:C1078)</f>
        <v>0</v>
      </c>
    </row>
    <row r="1073" s="262" customFormat="1" ht="26" hidden="1" customHeight="1" spans="1:3">
      <c r="A1073" s="269">
        <v>2150701</v>
      </c>
      <c r="B1073" s="269" t="s">
        <v>182</v>
      </c>
      <c r="C1073" s="270"/>
    </row>
    <row r="1074" s="262" customFormat="1" ht="26" hidden="1" customHeight="1" spans="1:3">
      <c r="A1074" s="269">
        <v>2150702</v>
      </c>
      <c r="B1074" s="269" t="s">
        <v>148</v>
      </c>
      <c r="C1074" s="270"/>
    </row>
    <row r="1075" s="262" customFormat="1" ht="26" hidden="1" customHeight="1" spans="1:3">
      <c r="A1075" s="269">
        <v>2150703</v>
      </c>
      <c r="B1075" s="269" t="s">
        <v>138</v>
      </c>
      <c r="C1075" s="270"/>
    </row>
    <row r="1076" s="262" customFormat="1" ht="26" hidden="1" customHeight="1" spans="1:3">
      <c r="A1076" s="269">
        <v>2150704</v>
      </c>
      <c r="B1076" s="269" t="s">
        <v>941</v>
      </c>
      <c r="C1076" s="270"/>
    </row>
    <row r="1077" s="262" customFormat="1" ht="26" hidden="1" customHeight="1" spans="1:3">
      <c r="A1077" s="269">
        <v>2150705</v>
      </c>
      <c r="B1077" s="269" t="s">
        <v>942</v>
      </c>
      <c r="C1077" s="270"/>
    </row>
    <row r="1078" s="262" customFormat="1" ht="26" hidden="1" customHeight="1" spans="1:3">
      <c r="A1078" s="269">
        <v>2150799</v>
      </c>
      <c r="B1078" s="269" t="s">
        <v>943</v>
      </c>
      <c r="C1078" s="270"/>
    </row>
    <row r="1079" s="255" customFormat="1" ht="26" customHeight="1" spans="1:3">
      <c r="A1079" s="266">
        <v>21508</v>
      </c>
      <c r="B1079" s="268" t="s">
        <v>944</v>
      </c>
      <c r="C1079" s="131">
        <f>SUM(C1080:C1086)</f>
        <v>1382</v>
      </c>
    </row>
    <row r="1080" s="255" customFormat="1" ht="26" customHeight="1" spans="1:3">
      <c r="A1080" s="266">
        <v>2150801</v>
      </c>
      <c r="B1080" s="266" t="s">
        <v>136</v>
      </c>
      <c r="C1080" s="131">
        <v>730</v>
      </c>
    </row>
    <row r="1081" s="262" customFormat="1" ht="26" hidden="1" customHeight="1" spans="1:3">
      <c r="A1081" s="269">
        <v>2150802</v>
      </c>
      <c r="B1081" s="269" t="s">
        <v>148</v>
      </c>
      <c r="C1081" s="270"/>
    </row>
    <row r="1082" s="262" customFormat="1" ht="26" hidden="1" customHeight="1" spans="1:3">
      <c r="A1082" s="269">
        <v>2150803</v>
      </c>
      <c r="B1082" s="269" t="s">
        <v>138</v>
      </c>
      <c r="C1082" s="270"/>
    </row>
    <row r="1083" s="262" customFormat="1" ht="26" hidden="1" customHeight="1" spans="1:3">
      <c r="A1083" s="269">
        <v>2150804</v>
      </c>
      <c r="B1083" s="269" t="s">
        <v>945</v>
      </c>
      <c r="C1083" s="270"/>
    </row>
    <row r="1084" s="255" customFormat="1" ht="26" customHeight="1" spans="1:3">
      <c r="A1084" s="266">
        <v>2150805</v>
      </c>
      <c r="B1084" s="266" t="s">
        <v>946</v>
      </c>
      <c r="C1084" s="131">
        <v>36</v>
      </c>
    </row>
    <row r="1085" s="262" customFormat="1" ht="26" hidden="1" customHeight="1" spans="1:3">
      <c r="A1085" s="269">
        <v>2150806</v>
      </c>
      <c r="B1085" s="269" t="s">
        <v>947</v>
      </c>
      <c r="C1085" s="270"/>
    </row>
    <row r="1086" s="255" customFormat="1" ht="26" customHeight="1" spans="1:3">
      <c r="A1086" s="266">
        <v>2150899</v>
      </c>
      <c r="B1086" s="266" t="s">
        <v>948</v>
      </c>
      <c r="C1086" s="131">
        <v>616</v>
      </c>
    </row>
    <row r="1087" s="255" customFormat="1" ht="26" customHeight="1" spans="1:3">
      <c r="A1087" s="266">
        <v>21599</v>
      </c>
      <c r="B1087" s="268" t="s">
        <v>949</v>
      </c>
      <c r="C1087" s="131">
        <f>SUM(C1088:C1092)</f>
        <v>80</v>
      </c>
    </row>
    <row r="1088" s="262" customFormat="1" ht="26" hidden="1" customHeight="1" spans="1:3">
      <c r="A1088" s="269">
        <v>2159901</v>
      </c>
      <c r="B1088" s="269" t="s">
        <v>950</v>
      </c>
      <c r="C1088" s="270"/>
    </row>
    <row r="1089" s="262" customFormat="1" ht="26" hidden="1" customHeight="1" spans="1:3">
      <c r="A1089" s="269">
        <v>2159904</v>
      </c>
      <c r="B1089" s="269" t="s">
        <v>951</v>
      </c>
      <c r="C1089" s="270"/>
    </row>
    <row r="1090" s="262" customFormat="1" ht="26" hidden="1" customHeight="1" spans="1:3">
      <c r="A1090" s="269">
        <v>2159905</v>
      </c>
      <c r="B1090" s="269" t="s">
        <v>952</v>
      </c>
      <c r="C1090" s="270"/>
    </row>
    <row r="1091" s="262" customFormat="1" ht="26" hidden="1" customHeight="1" spans="1:3">
      <c r="A1091" s="269">
        <v>2159906</v>
      </c>
      <c r="B1091" s="269" t="s">
        <v>953</v>
      </c>
      <c r="C1091" s="270"/>
    </row>
    <row r="1092" s="255" customFormat="1" ht="26" customHeight="1" spans="1:3">
      <c r="A1092" s="266">
        <v>2159999</v>
      </c>
      <c r="B1092" s="266" t="s">
        <v>954</v>
      </c>
      <c r="C1092" s="131">
        <v>80</v>
      </c>
    </row>
    <row r="1093" s="255" customFormat="1" ht="26" customHeight="1" spans="1:3">
      <c r="A1093" s="266">
        <v>216</v>
      </c>
      <c r="B1093" s="267" t="s">
        <v>955</v>
      </c>
      <c r="C1093" s="131">
        <f>SUM(C1094,C1104,C1110)</f>
        <v>2318</v>
      </c>
    </row>
    <row r="1094" s="255" customFormat="1" ht="26" customHeight="1" spans="1:3">
      <c r="A1094" s="266">
        <v>21602</v>
      </c>
      <c r="B1094" s="268" t="s">
        <v>956</v>
      </c>
      <c r="C1094" s="131">
        <f>SUM(C1095:C1103)</f>
        <v>2096</v>
      </c>
    </row>
    <row r="1095" s="255" customFormat="1" ht="26" customHeight="1" spans="1:3">
      <c r="A1095" s="266">
        <v>2160201</v>
      </c>
      <c r="B1095" s="266" t="s">
        <v>136</v>
      </c>
      <c r="C1095" s="131">
        <v>267</v>
      </c>
    </row>
    <row r="1096" s="262" customFormat="1" ht="26" hidden="1" customHeight="1" spans="1:3">
      <c r="A1096" s="269">
        <v>2160202</v>
      </c>
      <c r="B1096" s="269" t="s">
        <v>148</v>
      </c>
      <c r="C1096" s="270"/>
    </row>
    <row r="1097" s="262" customFormat="1" ht="26" hidden="1" customHeight="1" spans="1:3">
      <c r="A1097" s="269">
        <v>2160203</v>
      </c>
      <c r="B1097" s="269" t="s">
        <v>138</v>
      </c>
      <c r="C1097" s="270"/>
    </row>
    <row r="1098" s="262" customFormat="1" ht="26" hidden="1" customHeight="1" spans="1:3">
      <c r="A1098" s="269">
        <v>2160216</v>
      </c>
      <c r="B1098" s="269" t="s">
        <v>957</v>
      </c>
      <c r="C1098" s="270"/>
    </row>
    <row r="1099" s="255" customFormat="1" ht="26" customHeight="1" spans="1:3">
      <c r="A1099" s="266">
        <v>2160217</v>
      </c>
      <c r="B1099" s="266" t="s">
        <v>958</v>
      </c>
      <c r="C1099" s="131">
        <v>530</v>
      </c>
    </row>
    <row r="1100" s="262" customFormat="1" ht="26" hidden="1" customHeight="1" spans="1:3">
      <c r="A1100" s="269">
        <v>2160218</v>
      </c>
      <c r="B1100" s="269" t="s">
        <v>959</v>
      </c>
      <c r="C1100" s="270"/>
    </row>
    <row r="1101" s="262" customFormat="1" ht="26" hidden="1" customHeight="1" spans="1:3">
      <c r="A1101" s="269">
        <v>2160219</v>
      </c>
      <c r="B1101" s="269" t="s">
        <v>960</v>
      </c>
      <c r="C1101" s="270"/>
    </row>
    <row r="1102" s="262" customFormat="1" ht="26" hidden="1" customHeight="1" spans="1:3">
      <c r="A1102" s="269">
        <v>2160250</v>
      </c>
      <c r="B1102" s="269" t="s">
        <v>145</v>
      </c>
      <c r="C1102" s="270"/>
    </row>
    <row r="1103" s="255" customFormat="1" ht="26" customHeight="1" spans="1:3">
      <c r="A1103" s="266">
        <v>2160299</v>
      </c>
      <c r="B1103" s="266" t="s">
        <v>961</v>
      </c>
      <c r="C1103" s="131">
        <v>1299</v>
      </c>
    </row>
    <row r="1104" s="255" customFormat="1" ht="26" customHeight="1" spans="1:3">
      <c r="A1104" s="266">
        <v>21606</v>
      </c>
      <c r="B1104" s="268" t="s">
        <v>962</v>
      </c>
      <c r="C1104" s="131">
        <f>SUM(C1105:C1109)</f>
        <v>154</v>
      </c>
    </row>
    <row r="1105" s="262" customFormat="1" ht="26" hidden="1" customHeight="1" spans="1:3">
      <c r="A1105" s="269">
        <v>2160601</v>
      </c>
      <c r="B1105" s="269" t="s">
        <v>182</v>
      </c>
      <c r="C1105" s="270"/>
    </row>
    <row r="1106" s="262" customFormat="1" ht="26" hidden="1" customHeight="1" spans="1:3">
      <c r="A1106" s="269">
        <v>2160602</v>
      </c>
      <c r="B1106" s="269" t="s">
        <v>148</v>
      </c>
      <c r="C1106" s="270"/>
    </row>
    <row r="1107" s="262" customFormat="1" ht="26" hidden="1" customHeight="1" spans="1:3">
      <c r="A1107" s="269">
        <v>2160603</v>
      </c>
      <c r="B1107" s="269" t="s">
        <v>138</v>
      </c>
      <c r="C1107" s="270"/>
    </row>
    <row r="1108" s="262" customFormat="1" ht="26" hidden="1" customHeight="1" spans="1:3">
      <c r="A1108" s="269">
        <v>2160607</v>
      </c>
      <c r="B1108" s="269" t="s">
        <v>963</v>
      </c>
      <c r="C1108" s="270"/>
    </row>
    <row r="1109" s="255" customFormat="1" ht="26" customHeight="1" spans="1:3">
      <c r="A1109" s="266">
        <v>2160699</v>
      </c>
      <c r="B1109" s="266" t="s">
        <v>964</v>
      </c>
      <c r="C1109" s="131">
        <v>154</v>
      </c>
    </row>
    <row r="1110" s="255" customFormat="1" ht="26" customHeight="1" spans="1:3">
      <c r="A1110" s="266">
        <v>21699</v>
      </c>
      <c r="B1110" s="268" t="s">
        <v>965</v>
      </c>
      <c r="C1110" s="131">
        <f>SUM(C1111:C1112)</f>
        <v>68</v>
      </c>
    </row>
    <row r="1111" s="262" customFormat="1" ht="26" hidden="1" customHeight="1" spans="1:3">
      <c r="A1111" s="269">
        <v>2169901</v>
      </c>
      <c r="B1111" s="269" t="s">
        <v>966</v>
      </c>
      <c r="C1111" s="270"/>
    </row>
    <row r="1112" s="255" customFormat="1" ht="26" customHeight="1" spans="1:3">
      <c r="A1112" s="266">
        <v>2169999</v>
      </c>
      <c r="B1112" s="266" t="s">
        <v>967</v>
      </c>
      <c r="C1112" s="131">
        <v>68</v>
      </c>
    </row>
    <row r="1113" s="255" customFormat="1" ht="26" customHeight="1" spans="1:3">
      <c r="A1113" s="266">
        <v>217</v>
      </c>
      <c r="B1113" s="267" t="s">
        <v>968</v>
      </c>
      <c r="C1113" s="131">
        <f>SUM(C1114,C1121,C1131,C1137,C1140)</f>
        <v>375</v>
      </c>
    </row>
    <row r="1114" s="255" customFormat="1" ht="26" customHeight="1" spans="1:3">
      <c r="A1114" s="266">
        <v>21701</v>
      </c>
      <c r="B1114" s="268" t="s">
        <v>969</v>
      </c>
      <c r="C1114" s="131">
        <f>SUM(C1115:C1120)</f>
        <v>25</v>
      </c>
    </row>
    <row r="1115" s="262" customFormat="1" ht="26" hidden="1" customHeight="1" spans="1:3">
      <c r="A1115" s="269">
        <v>2170101</v>
      </c>
      <c r="B1115" s="269" t="s">
        <v>182</v>
      </c>
      <c r="C1115" s="270"/>
    </row>
    <row r="1116" s="262" customFormat="1" ht="26" hidden="1" customHeight="1" spans="1:3">
      <c r="A1116" s="269">
        <v>2170102</v>
      </c>
      <c r="B1116" s="269" t="s">
        <v>148</v>
      </c>
      <c r="C1116" s="270"/>
    </row>
    <row r="1117" s="262" customFormat="1" ht="26" hidden="1" customHeight="1" spans="1:3">
      <c r="A1117" s="269">
        <v>2170103</v>
      </c>
      <c r="B1117" s="269" t="s">
        <v>138</v>
      </c>
      <c r="C1117" s="270"/>
    </row>
    <row r="1118" s="262" customFormat="1" ht="26" hidden="1" customHeight="1" spans="1:3">
      <c r="A1118" s="269">
        <v>2170104</v>
      </c>
      <c r="B1118" s="269" t="s">
        <v>970</v>
      </c>
      <c r="C1118" s="270"/>
    </row>
    <row r="1119" s="262" customFormat="1" ht="26" hidden="1" customHeight="1" spans="1:3">
      <c r="A1119" s="269">
        <v>2170150</v>
      </c>
      <c r="B1119" s="269" t="s">
        <v>145</v>
      </c>
      <c r="C1119" s="270"/>
    </row>
    <row r="1120" s="255" customFormat="1" ht="26" customHeight="1" spans="1:3">
      <c r="A1120" s="266">
        <v>2170199</v>
      </c>
      <c r="B1120" s="266" t="s">
        <v>971</v>
      </c>
      <c r="C1120" s="131">
        <v>25</v>
      </c>
    </row>
    <row r="1121" s="255" customFormat="1" ht="26" customHeight="1" spans="1:3">
      <c r="A1121" s="266">
        <v>21702</v>
      </c>
      <c r="B1121" s="268" t="s">
        <v>972</v>
      </c>
      <c r="C1121" s="131">
        <f>SUM(C1122:C1130)</f>
        <v>40</v>
      </c>
    </row>
    <row r="1122" s="262" customFormat="1" ht="26" hidden="1" customHeight="1" spans="1:3">
      <c r="A1122" s="269">
        <v>2170201</v>
      </c>
      <c r="B1122" s="269" t="s">
        <v>973</v>
      </c>
      <c r="C1122" s="270"/>
    </row>
    <row r="1123" s="262" customFormat="1" ht="26" hidden="1" customHeight="1" spans="1:3">
      <c r="A1123" s="269">
        <v>2170202</v>
      </c>
      <c r="B1123" s="269" t="s">
        <v>974</v>
      </c>
      <c r="C1123" s="270"/>
    </row>
    <row r="1124" s="262" customFormat="1" ht="26" hidden="1" customHeight="1" spans="1:3">
      <c r="A1124" s="269">
        <v>2170203</v>
      </c>
      <c r="B1124" s="269" t="s">
        <v>975</v>
      </c>
      <c r="C1124" s="270"/>
    </row>
    <row r="1125" s="262" customFormat="1" ht="26" hidden="1" customHeight="1" spans="1:3">
      <c r="A1125" s="269">
        <v>2170204</v>
      </c>
      <c r="B1125" s="269" t="s">
        <v>976</v>
      </c>
      <c r="C1125" s="270"/>
    </row>
    <row r="1126" s="262" customFormat="1" ht="26" hidden="1" customHeight="1" spans="1:3">
      <c r="A1126" s="269">
        <v>2170205</v>
      </c>
      <c r="B1126" s="269" t="s">
        <v>977</v>
      </c>
      <c r="C1126" s="270"/>
    </row>
    <row r="1127" s="262" customFormat="1" ht="26" hidden="1" customHeight="1" spans="1:3">
      <c r="A1127" s="269">
        <v>2170206</v>
      </c>
      <c r="B1127" s="269" t="s">
        <v>978</v>
      </c>
      <c r="C1127" s="270"/>
    </row>
    <row r="1128" s="262" customFormat="1" ht="26" hidden="1" customHeight="1" spans="1:3">
      <c r="A1128" s="269">
        <v>2170207</v>
      </c>
      <c r="B1128" s="269" t="s">
        <v>979</v>
      </c>
      <c r="C1128" s="270"/>
    </row>
    <row r="1129" s="262" customFormat="1" ht="26" hidden="1" customHeight="1" spans="1:3">
      <c r="A1129" s="269">
        <v>2170208</v>
      </c>
      <c r="B1129" s="269" t="s">
        <v>980</v>
      </c>
      <c r="C1129" s="270"/>
    </row>
    <row r="1130" s="255" customFormat="1" ht="26" customHeight="1" spans="1:3">
      <c r="A1130" s="266">
        <v>2170299</v>
      </c>
      <c r="B1130" s="266" t="s">
        <v>981</v>
      </c>
      <c r="C1130" s="131">
        <v>40</v>
      </c>
    </row>
    <row r="1131" s="255" customFormat="1" ht="26" customHeight="1" spans="1:3">
      <c r="A1131" s="266">
        <v>21703</v>
      </c>
      <c r="B1131" s="268" t="s">
        <v>982</v>
      </c>
      <c r="C1131" s="131">
        <f>SUM(C1132:C1136)</f>
        <v>310</v>
      </c>
    </row>
    <row r="1132" s="262" customFormat="1" ht="26" hidden="1" customHeight="1" spans="1:3">
      <c r="A1132" s="269">
        <v>2170301</v>
      </c>
      <c r="B1132" s="269" t="s">
        <v>983</v>
      </c>
      <c r="C1132" s="270"/>
    </row>
    <row r="1133" s="262" customFormat="1" ht="26" hidden="1" customHeight="1" spans="1:3">
      <c r="A1133" s="269">
        <v>2170302</v>
      </c>
      <c r="B1133" s="269" t="s">
        <v>984</v>
      </c>
      <c r="C1133" s="270"/>
    </row>
    <row r="1134" s="262" customFormat="1" ht="26" hidden="1" customHeight="1" spans="1:3">
      <c r="A1134" s="269">
        <v>2170303</v>
      </c>
      <c r="B1134" s="269" t="s">
        <v>985</v>
      </c>
      <c r="C1134" s="270"/>
    </row>
    <row r="1135" s="262" customFormat="1" ht="26" hidden="1" customHeight="1" spans="1:3">
      <c r="A1135" s="269">
        <v>2170304</v>
      </c>
      <c r="B1135" s="269" t="s">
        <v>986</v>
      </c>
      <c r="C1135" s="270"/>
    </row>
    <row r="1136" s="255" customFormat="1" ht="26" customHeight="1" spans="1:3">
      <c r="A1136" s="266">
        <v>2170399</v>
      </c>
      <c r="B1136" s="266" t="s">
        <v>987</v>
      </c>
      <c r="C1136" s="131">
        <v>310</v>
      </c>
    </row>
    <row r="1137" s="262" customFormat="1" ht="26" hidden="1" customHeight="1" spans="1:3">
      <c r="A1137" s="269">
        <v>21704</v>
      </c>
      <c r="B1137" s="271" t="s">
        <v>988</v>
      </c>
      <c r="C1137" s="270">
        <f>SUM(C1138:C1139)</f>
        <v>0</v>
      </c>
    </row>
    <row r="1138" s="262" customFormat="1" ht="26" hidden="1" customHeight="1" spans="1:3">
      <c r="A1138" s="269">
        <v>2170401</v>
      </c>
      <c r="B1138" s="269" t="s">
        <v>989</v>
      </c>
      <c r="C1138" s="270"/>
    </row>
    <row r="1139" s="262" customFormat="1" ht="26" hidden="1" customHeight="1" spans="1:3">
      <c r="A1139" s="269">
        <v>2170499</v>
      </c>
      <c r="B1139" s="269" t="s">
        <v>990</v>
      </c>
      <c r="C1139" s="270"/>
    </row>
    <row r="1140" s="262" customFormat="1" ht="26" hidden="1" customHeight="1" spans="1:3">
      <c r="A1140" s="269">
        <v>21799</v>
      </c>
      <c r="B1140" s="271" t="s">
        <v>991</v>
      </c>
      <c r="C1140" s="270">
        <f>SUM(C1141:C1142)</f>
        <v>0</v>
      </c>
    </row>
    <row r="1141" s="262" customFormat="1" ht="26" hidden="1" customHeight="1" spans="1:3">
      <c r="A1141" s="269">
        <v>2179902</v>
      </c>
      <c r="B1141" s="269" t="s">
        <v>992</v>
      </c>
      <c r="C1141" s="270"/>
    </row>
    <row r="1142" s="262" customFormat="1" ht="26" hidden="1" customHeight="1" spans="1:3">
      <c r="A1142" s="269">
        <v>2179999</v>
      </c>
      <c r="B1142" s="269" t="s">
        <v>993</v>
      </c>
      <c r="C1142" s="270"/>
    </row>
    <row r="1143" s="262" customFormat="1" ht="26" hidden="1" customHeight="1" spans="1:3">
      <c r="A1143" s="269">
        <v>219</v>
      </c>
      <c r="B1143" s="271" t="s">
        <v>994</v>
      </c>
      <c r="C1143" s="270">
        <f>SUM(C1144:C1152)</f>
        <v>0</v>
      </c>
    </row>
    <row r="1144" s="262" customFormat="1" ht="26" hidden="1" customHeight="1" spans="1:3">
      <c r="A1144" s="269">
        <v>21901</v>
      </c>
      <c r="B1144" s="271" t="s">
        <v>995</v>
      </c>
      <c r="C1144" s="270"/>
    </row>
    <row r="1145" s="262" customFormat="1" ht="26" hidden="1" customHeight="1" spans="1:3">
      <c r="A1145" s="269">
        <v>21902</v>
      </c>
      <c r="B1145" s="271" t="s">
        <v>996</v>
      </c>
      <c r="C1145" s="270"/>
    </row>
    <row r="1146" s="262" customFormat="1" ht="26" hidden="1" customHeight="1" spans="1:3">
      <c r="A1146" s="269">
        <v>21903</v>
      </c>
      <c r="B1146" s="271" t="s">
        <v>997</v>
      </c>
      <c r="C1146" s="270"/>
    </row>
    <row r="1147" s="262" customFormat="1" ht="26" hidden="1" customHeight="1" spans="1:3">
      <c r="A1147" s="269">
        <v>21904</v>
      </c>
      <c r="B1147" s="271" t="s">
        <v>998</v>
      </c>
      <c r="C1147" s="270"/>
    </row>
    <row r="1148" s="262" customFormat="1" ht="26" hidden="1" customHeight="1" spans="1:3">
      <c r="A1148" s="269">
        <v>21905</v>
      </c>
      <c r="B1148" s="271" t="s">
        <v>999</v>
      </c>
      <c r="C1148" s="270"/>
    </row>
    <row r="1149" s="262" customFormat="1" ht="26" hidden="1" customHeight="1" spans="1:3">
      <c r="A1149" s="269">
        <v>21906</v>
      </c>
      <c r="B1149" s="271" t="s">
        <v>1000</v>
      </c>
      <c r="C1149" s="270"/>
    </row>
    <row r="1150" s="262" customFormat="1" ht="26" hidden="1" customHeight="1" spans="1:3">
      <c r="A1150" s="269">
        <v>21907</v>
      </c>
      <c r="B1150" s="271" t="s">
        <v>1001</v>
      </c>
      <c r="C1150" s="270"/>
    </row>
    <row r="1151" s="262" customFormat="1" ht="26" hidden="1" customHeight="1" spans="1:3">
      <c r="A1151" s="269">
        <v>21908</v>
      </c>
      <c r="B1151" s="271" t="s">
        <v>1002</v>
      </c>
      <c r="C1151" s="270"/>
    </row>
    <row r="1152" s="262" customFormat="1" ht="26" hidden="1" customHeight="1" spans="1:3">
      <c r="A1152" s="269">
        <v>21999</v>
      </c>
      <c r="B1152" s="271" t="s">
        <v>1003</v>
      </c>
      <c r="C1152" s="270"/>
    </row>
    <row r="1153" s="255" customFormat="1" ht="26" customHeight="1" spans="1:3">
      <c r="A1153" s="266">
        <v>220</v>
      </c>
      <c r="B1153" s="267" t="s">
        <v>1004</v>
      </c>
      <c r="C1153" s="131">
        <f>SUM(C1154,C1181,C1196)</f>
        <v>5980</v>
      </c>
    </row>
    <row r="1154" s="255" customFormat="1" ht="26" customHeight="1" spans="1:3">
      <c r="A1154" s="266">
        <v>22001</v>
      </c>
      <c r="B1154" s="268" t="s">
        <v>1005</v>
      </c>
      <c r="C1154" s="131">
        <f>SUM(C1155:C1180)</f>
        <v>5725</v>
      </c>
    </row>
    <row r="1155" s="255" customFormat="1" ht="26" customHeight="1" spans="1:3">
      <c r="A1155" s="266">
        <v>2200101</v>
      </c>
      <c r="B1155" s="266" t="s">
        <v>136</v>
      </c>
      <c r="C1155" s="131">
        <v>4012</v>
      </c>
    </row>
    <row r="1156" s="262" customFormat="1" ht="26" hidden="1" customHeight="1" spans="1:3">
      <c r="A1156" s="269">
        <v>2200102</v>
      </c>
      <c r="B1156" s="269" t="s">
        <v>148</v>
      </c>
      <c r="C1156" s="270"/>
    </row>
    <row r="1157" s="262" customFormat="1" ht="26" hidden="1" customHeight="1" spans="1:3">
      <c r="A1157" s="269">
        <v>2200103</v>
      </c>
      <c r="B1157" s="269" t="s">
        <v>138</v>
      </c>
      <c r="C1157" s="270"/>
    </row>
    <row r="1158" s="255" customFormat="1" ht="26" customHeight="1" spans="1:3">
      <c r="A1158" s="266">
        <v>2200104</v>
      </c>
      <c r="B1158" s="266" t="s">
        <v>1006</v>
      </c>
      <c r="C1158" s="131">
        <v>129</v>
      </c>
    </row>
    <row r="1159" s="255" customFormat="1" ht="26" customHeight="1" spans="1:3">
      <c r="A1159" s="266">
        <v>2200106</v>
      </c>
      <c r="B1159" s="266" t="s">
        <v>1007</v>
      </c>
      <c r="C1159" s="131">
        <v>30</v>
      </c>
    </row>
    <row r="1160" s="262" customFormat="1" ht="26" hidden="1" customHeight="1" spans="1:3">
      <c r="A1160" s="269">
        <v>2200107</v>
      </c>
      <c r="B1160" s="269" t="s">
        <v>1008</v>
      </c>
      <c r="C1160" s="270"/>
    </row>
    <row r="1161" s="262" customFormat="1" ht="26" hidden="1" customHeight="1" spans="1:3">
      <c r="A1161" s="269">
        <v>2200108</v>
      </c>
      <c r="B1161" s="269" t="s">
        <v>1009</v>
      </c>
      <c r="C1161" s="270"/>
    </row>
    <row r="1162" s="255" customFormat="1" ht="26" customHeight="1" spans="1:3">
      <c r="A1162" s="266">
        <v>2200109</v>
      </c>
      <c r="B1162" s="266" t="s">
        <v>1010</v>
      </c>
      <c r="C1162" s="131">
        <v>50</v>
      </c>
    </row>
    <row r="1163" s="262" customFormat="1" ht="26" hidden="1" customHeight="1" spans="1:3">
      <c r="A1163" s="269">
        <v>2200112</v>
      </c>
      <c r="B1163" s="269" t="s">
        <v>1011</v>
      </c>
      <c r="C1163" s="270"/>
    </row>
    <row r="1164" s="262" customFormat="1" ht="26" hidden="1" customHeight="1" spans="1:3">
      <c r="A1164" s="269">
        <v>2200113</v>
      </c>
      <c r="B1164" s="269" t="s">
        <v>1012</v>
      </c>
      <c r="C1164" s="270"/>
    </row>
    <row r="1165" s="255" customFormat="1" ht="26" customHeight="1" spans="1:3">
      <c r="A1165" s="266">
        <v>2200114</v>
      </c>
      <c r="B1165" s="266" t="s">
        <v>1013</v>
      </c>
      <c r="C1165" s="131">
        <v>49</v>
      </c>
    </row>
    <row r="1166" s="262" customFormat="1" ht="26" hidden="1" customHeight="1" spans="1:3">
      <c r="A1166" s="269">
        <v>2200115</v>
      </c>
      <c r="B1166" s="269" t="s">
        <v>1014</v>
      </c>
      <c r="C1166" s="270"/>
    </row>
    <row r="1167" s="262" customFormat="1" ht="26" hidden="1" customHeight="1" spans="1:3">
      <c r="A1167" s="269">
        <v>2200116</v>
      </c>
      <c r="B1167" s="269" t="s">
        <v>1015</v>
      </c>
      <c r="C1167" s="270"/>
    </row>
    <row r="1168" s="262" customFormat="1" ht="26" hidden="1" customHeight="1" spans="1:3">
      <c r="A1168" s="269">
        <v>2200119</v>
      </c>
      <c r="B1168" s="269" t="s">
        <v>1016</v>
      </c>
      <c r="C1168" s="270"/>
    </row>
    <row r="1169" s="262" customFormat="1" ht="26" hidden="1" customHeight="1" spans="1:3">
      <c r="A1169" s="269">
        <v>2200120</v>
      </c>
      <c r="B1169" s="269" t="s">
        <v>1017</v>
      </c>
      <c r="C1169" s="270"/>
    </row>
    <row r="1170" s="262" customFormat="1" ht="26" hidden="1" customHeight="1" spans="1:3">
      <c r="A1170" s="269">
        <v>2200121</v>
      </c>
      <c r="B1170" s="269" t="s">
        <v>1018</v>
      </c>
      <c r="C1170" s="270"/>
    </row>
    <row r="1171" s="262" customFormat="1" ht="26" hidden="1" customHeight="1" spans="1:3">
      <c r="A1171" s="269">
        <v>2200122</v>
      </c>
      <c r="B1171" s="269" t="s">
        <v>1019</v>
      </c>
      <c r="C1171" s="270"/>
    </row>
    <row r="1172" s="262" customFormat="1" ht="26" hidden="1" customHeight="1" spans="1:3">
      <c r="A1172" s="269">
        <v>2200123</v>
      </c>
      <c r="B1172" s="269" t="s">
        <v>1020</v>
      </c>
      <c r="C1172" s="270"/>
    </row>
    <row r="1173" s="262" customFormat="1" ht="26" hidden="1" customHeight="1" spans="1:3">
      <c r="A1173" s="269">
        <v>2200124</v>
      </c>
      <c r="B1173" s="269" t="s">
        <v>1021</v>
      </c>
      <c r="C1173" s="270"/>
    </row>
    <row r="1174" s="262" customFormat="1" ht="26" hidden="1" customHeight="1" spans="1:3">
      <c r="A1174" s="269">
        <v>2200125</v>
      </c>
      <c r="B1174" s="269" t="s">
        <v>1022</v>
      </c>
      <c r="C1174" s="270"/>
    </row>
    <row r="1175" s="262" customFormat="1" ht="26" hidden="1" customHeight="1" spans="1:3">
      <c r="A1175" s="269">
        <v>2200126</v>
      </c>
      <c r="B1175" s="269" t="s">
        <v>1023</v>
      </c>
      <c r="C1175" s="270"/>
    </row>
    <row r="1176" s="262" customFormat="1" ht="26" hidden="1" customHeight="1" spans="1:3">
      <c r="A1176" s="269">
        <v>2200127</v>
      </c>
      <c r="B1176" s="269" t="s">
        <v>1024</v>
      </c>
      <c r="C1176" s="270"/>
    </row>
    <row r="1177" s="262" customFormat="1" ht="26" hidden="1" customHeight="1" spans="1:3">
      <c r="A1177" s="269">
        <v>2200128</v>
      </c>
      <c r="B1177" s="269" t="s">
        <v>1025</v>
      </c>
      <c r="C1177" s="270"/>
    </row>
    <row r="1178" s="255" customFormat="1" ht="26" customHeight="1" spans="1:3">
      <c r="A1178" s="266">
        <v>2200129</v>
      </c>
      <c r="B1178" s="266" t="s">
        <v>1026</v>
      </c>
      <c r="C1178" s="131">
        <v>48</v>
      </c>
    </row>
    <row r="1179" s="262" customFormat="1" ht="26" hidden="1" customHeight="1" spans="1:3">
      <c r="A1179" s="269">
        <v>2200150</v>
      </c>
      <c r="B1179" s="269" t="s">
        <v>145</v>
      </c>
      <c r="C1179" s="270"/>
    </row>
    <row r="1180" s="255" customFormat="1" ht="26" customHeight="1" spans="1:3">
      <c r="A1180" s="266">
        <v>2200199</v>
      </c>
      <c r="B1180" s="266" t="s">
        <v>1027</v>
      </c>
      <c r="C1180" s="131">
        <v>1407</v>
      </c>
    </row>
    <row r="1181" s="255" customFormat="1" ht="26" customHeight="1" spans="1:3">
      <c r="A1181" s="266">
        <v>22005</v>
      </c>
      <c r="B1181" s="268" t="s">
        <v>1028</v>
      </c>
      <c r="C1181" s="131">
        <f>SUM(C1182:C1195)</f>
        <v>255</v>
      </c>
    </row>
    <row r="1182" s="255" customFormat="1" ht="26" customHeight="1" spans="1:3">
      <c r="A1182" s="266">
        <v>2200501</v>
      </c>
      <c r="B1182" s="266" t="s">
        <v>136</v>
      </c>
      <c r="C1182" s="131">
        <v>37</v>
      </c>
    </row>
    <row r="1183" s="262" customFormat="1" ht="26" hidden="1" customHeight="1" spans="1:3">
      <c r="A1183" s="269">
        <v>2200502</v>
      </c>
      <c r="B1183" s="269" t="s">
        <v>148</v>
      </c>
      <c r="C1183" s="270"/>
    </row>
    <row r="1184" s="262" customFormat="1" ht="26" hidden="1" customHeight="1" spans="1:3">
      <c r="A1184" s="269">
        <v>2200503</v>
      </c>
      <c r="B1184" s="269" t="s">
        <v>138</v>
      </c>
      <c r="C1184" s="270"/>
    </row>
    <row r="1185" s="262" customFormat="1" ht="26" hidden="1" customHeight="1" spans="1:3">
      <c r="A1185" s="269">
        <v>2200504</v>
      </c>
      <c r="B1185" s="269" t="s">
        <v>1029</v>
      </c>
      <c r="C1185" s="270"/>
    </row>
    <row r="1186" s="262" customFormat="1" ht="26" hidden="1" customHeight="1" spans="1:3">
      <c r="A1186" s="269">
        <v>2200506</v>
      </c>
      <c r="B1186" s="269" t="s">
        <v>1030</v>
      </c>
      <c r="C1186" s="270"/>
    </row>
    <row r="1187" s="262" customFormat="1" ht="26" hidden="1" customHeight="1" spans="1:3">
      <c r="A1187" s="269">
        <v>2200507</v>
      </c>
      <c r="B1187" s="269" t="s">
        <v>1031</v>
      </c>
      <c r="C1187" s="270"/>
    </row>
    <row r="1188" s="262" customFormat="1" ht="26" hidden="1" customHeight="1" spans="1:3">
      <c r="A1188" s="269">
        <v>2200508</v>
      </c>
      <c r="B1188" s="269" t="s">
        <v>1032</v>
      </c>
      <c r="C1188" s="270"/>
    </row>
    <row r="1189" s="255" customFormat="1" ht="26" customHeight="1" spans="1:3">
      <c r="A1189" s="266">
        <v>2200509</v>
      </c>
      <c r="B1189" s="266" t="s">
        <v>1033</v>
      </c>
      <c r="C1189" s="131">
        <v>178</v>
      </c>
    </row>
    <row r="1190" s="255" customFormat="1" ht="26" customHeight="1" spans="1:3">
      <c r="A1190" s="266">
        <v>2200510</v>
      </c>
      <c r="B1190" s="266" t="s">
        <v>1034</v>
      </c>
      <c r="C1190" s="131">
        <v>27</v>
      </c>
    </row>
    <row r="1191" s="262" customFormat="1" ht="26" hidden="1" customHeight="1" spans="1:3">
      <c r="A1191" s="269">
        <v>2200511</v>
      </c>
      <c r="B1191" s="269" t="s">
        <v>1035</v>
      </c>
      <c r="C1191" s="270"/>
    </row>
    <row r="1192" s="262" customFormat="1" ht="26" hidden="1" customHeight="1" spans="1:3">
      <c r="A1192" s="269">
        <v>2200512</v>
      </c>
      <c r="B1192" s="269" t="s">
        <v>1036</v>
      </c>
      <c r="C1192" s="270"/>
    </row>
    <row r="1193" s="262" customFormat="1" ht="26" hidden="1" customHeight="1" spans="1:3">
      <c r="A1193" s="269">
        <v>2200513</v>
      </c>
      <c r="B1193" s="269" t="s">
        <v>1037</v>
      </c>
      <c r="C1193" s="270"/>
    </row>
    <row r="1194" s="262" customFormat="1" ht="26" hidden="1" customHeight="1" spans="1:3">
      <c r="A1194" s="269">
        <v>2200514</v>
      </c>
      <c r="B1194" s="269" t="s">
        <v>1038</v>
      </c>
      <c r="C1194" s="270"/>
    </row>
    <row r="1195" s="255" customFormat="1" ht="26" customHeight="1" spans="1:3">
      <c r="A1195" s="266">
        <v>2200599</v>
      </c>
      <c r="B1195" s="266" t="s">
        <v>1039</v>
      </c>
      <c r="C1195" s="131">
        <v>13</v>
      </c>
    </row>
    <row r="1196" s="262" customFormat="1" ht="26" hidden="1" customHeight="1" spans="1:3">
      <c r="A1196" s="269">
        <v>22099</v>
      </c>
      <c r="B1196" s="271" t="s">
        <v>1040</v>
      </c>
      <c r="C1196" s="270">
        <f>C1197</f>
        <v>0</v>
      </c>
    </row>
    <row r="1197" s="262" customFormat="1" ht="26" hidden="1" customHeight="1" spans="1:3">
      <c r="A1197" s="269">
        <v>2209999</v>
      </c>
      <c r="B1197" s="269" t="s">
        <v>1041</v>
      </c>
      <c r="C1197" s="270"/>
    </row>
    <row r="1198" s="255" customFormat="1" ht="26" customHeight="1" spans="1:3">
      <c r="A1198" s="266">
        <v>221</v>
      </c>
      <c r="B1198" s="267" t="s">
        <v>1042</v>
      </c>
      <c r="C1198" s="131">
        <f>SUM(C1199,C1209,C1213)</f>
        <v>18189</v>
      </c>
    </row>
    <row r="1199" s="255" customFormat="1" ht="26" customHeight="1" spans="1:3">
      <c r="A1199" s="266">
        <v>22101</v>
      </c>
      <c r="B1199" s="268" t="s">
        <v>1043</v>
      </c>
      <c r="C1199" s="131">
        <f>SUM(C1200:C1208)</f>
        <v>9352</v>
      </c>
    </row>
    <row r="1200" s="262" customFormat="1" ht="26" hidden="1" customHeight="1" spans="1:3">
      <c r="A1200" s="269">
        <v>2210102</v>
      </c>
      <c r="B1200" s="269" t="s">
        <v>1044</v>
      </c>
      <c r="C1200" s="270"/>
    </row>
    <row r="1201" s="255" customFormat="1" ht="26" customHeight="1" spans="1:3">
      <c r="A1201" s="266">
        <v>2210103</v>
      </c>
      <c r="B1201" s="266" t="s">
        <v>1045</v>
      </c>
      <c r="C1201" s="131">
        <v>471</v>
      </c>
    </row>
    <row r="1202" s="262" customFormat="1" ht="26" hidden="1" customHeight="1" spans="1:3">
      <c r="A1202" s="269">
        <v>2210104</v>
      </c>
      <c r="B1202" s="269" t="s">
        <v>1046</v>
      </c>
      <c r="C1202" s="270"/>
    </row>
    <row r="1203" s="255" customFormat="1" ht="26" customHeight="1" spans="1:3">
      <c r="A1203" s="266">
        <v>2210105</v>
      </c>
      <c r="B1203" s="266" t="s">
        <v>1047</v>
      </c>
      <c r="C1203" s="131">
        <v>111</v>
      </c>
    </row>
    <row r="1204" s="255" customFormat="1" ht="26" customHeight="1" spans="1:3">
      <c r="A1204" s="266">
        <v>2210108</v>
      </c>
      <c r="B1204" s="266" t="s">
        <v>1048</v>
      </c>
      <c r="C1204" s="131">
        <v>3271</v>
      </c>
    </row>
    <row r="1205" s="255" customFormat="1" ht="26" customHeight="1" spans="1:3">
      <c r="A1205" s="266">
        <v>2210111</v>
      </c>
      <c r="B1205" s="266" t="s">
        <v>1049</v>
      </c>
      <c r="C1205" s="131">
        <v>298</v>
      </c>
    </row>
    <row r="1206" s="262" customFormat="1" ht="26" hidden="1" customHeight="1" spans="1:3">
      <c r="A1206" s="269">
        <v>2210112</v>
      </c>
      <c r="B1206" s="269" t="s">
        <v>1050</v>
      </c>
      <c r="C1206" s="270"/>
    </row>
    <row r="1207" s="262" customFormat="1" ht="26" hidden="1" customHeight="1" spans="1:3">
      <c r="A1207" s="269">
        <v>2210113</v>
      </c>
      <c r="B1207" s="269" t="s">
        <v>1051</v>
      </c>
      <c r="C1207" s="270"/>
    </row>
    <row r="1208" s="255" customFormat="1" ht="26" customHeight="1" spans="1:3">
      <c r="A1208" s="266">
        <v>2210199</v>
      </c>
      <c r="B1208" s="266" t="s">
        <v>1052</v>
      </c>
      <c r="C1208" s="131">
        <v>5201</v>
      </c>
    </row>
    <row r="1209" s="255" customFormat="1" ht="26" customHeight="1" spans="1:3">
      <c r="A1209" s="266">
        <v>22102</v>
      </c>
      <c r="B1209" s="268" t="s">
        <v>1053</v>
      </c>
      <c r="C1209" s="131">
        <f>SUM(C1210:C1212)</f>
        <v>8676</v>
      </c>
    </row>
    <row r="1210" s="255" customFormat="1" ht="26" customHeight="1" spans="1:3">
      <c r="A1210" s="266">
        <v>2210201</v>
      </c>
      <c r="B1210" s="266" t="s">
        <v>1054</v>
      </c>
      <c r="C1210" s="131">
        <v>8676</v>
      </c>
    </row>
    <row r="1211" s="262" customFormat="1" ht="26" hidden="1" customHeight="1" spans="1:3">
      <c r="A1211" s="269">
        <v>2210202</v>
      </c>
      <c r="B1211" s="269" t="s">
        <v>1055</v>
      </c>
      <c r="C1211" s="270"/>
    </row>
    <row r="1212" s="262" customFormat="1" ht="26" hidden="1" customHeight="1" spans="1:3">
      <c r="A1212" s="269">
        <v>2210203</v>
      </c>
      <c r="B1212" s="269" t="s">
        <v>1056</v>
      </c>
      <c r="C1212" s="270"/>
    </row>
    <row r="1213" s="255" customFormat="1" ht="26" customHeight="1" spans="1:3">
      <c r="A1213" s="266">
        <v>22103</v>
      </c>
      <c r="B1213" s="268" t="s">
        <v>1057</v>
      </c>
      <c r="C1213" s="131">
        <f>SUM(C1214:C1216)</f>
        <v>161</v>
      </c>
    </row>
    <row r="1214" s="262" customFormat="1" ht="26" hidden="1" customHeight="1" spans="1:3">
      <c r="A1214" s="269">
        <v>2210301</v>
      </c>
      <c r="B1214" s="269" t="s">
        <v>1058</v>
      </c>
      <c r="C1214" s="270"/>
    </row>
    <row r="1215" s="262" customFormat="1" ht="26" hidden="1" customHeight="1" spans="1:3">
      <c r="A1215" s="269">
        <v>2210302</v>
      </c>
      <c r="B1215" s="269" t="s">
        <v>1059</v>
      </c>
      <c r="C1215" s="270"/>
    </row>
    <row r="1216" s="255" customFormat="1" ht="26" customHeight="1" spans="1:3">
      <c r="A1216" s="266">
        <v>2210399</v>
      </c>
      <c r="B1216" s="266" t="s">
        <v>1060</v>
      </c>
      <c r="C1216" s="131">
        <v>161</v>
      </c>
    </row>
    <row r="1217" s="255" customFormat="1" ht="26" customHeight="1" spans="1:3">
      <c r="A1217" s="266">
        <v>222</v>
      </c>
      <c r="B1217" s="267" t="s">
        <v>1061</v>
      </c>
      <c r="C1217" s="131">
        <f>SUM(C1218,C1236,C1243,C1249)</f>
        <v>5488</v>
      </c>
    </row>
    <row r="1218" s="255" customFormat="1" ht="26" customHeight="1" spans="1:3">
      <c r="A1218" s="266">
        <v>22201</v>
      </c>
      <c r="B1218" s="268" t="s">
        <v>1062</v>
      </c>
      <c r="C1218" s="131">
        <f>SUM(C1219:C1235)</f>
        <v>5316</v>
      </c>
    </row>
    <row r="1219" s="255" customFormat="1" ht="26" customHeight="1" spans="1:3">
      <c r="A1219" s="266">
        <v>2220101</v>
      </c>
      <c r="B1219" s="266" t="s">
        <v>136</v>
      </c>
      <c r="C1219" s="131">
        <v>862</v>
      </c>
    </row>
    <row r="1220" s="262" customFormat="1" ht="26" hidden="1" customHeight="1" spans="1:3">
      <c r="A1220" s="269">
        <v>2220102</v>
      </c>
      <c r="B1220" s="269" t="s">
        <v>148</v>
      </c>
      <c r="C1220" s="270"/>
    </row>
    <row r="1221" s="262" customFormat="1" ht="26" hidden="1" customHeight="1" spans="1:3">
      <c r="A1221" s="269">
        <v>2220103</v>
      </c>
      <c r="B1221" s="269" t="s">
        <v>138</v>
      </c>
      <c r="C1221" s="270"/>
    </row>
    <row r="1222" s="262" customFormat="1" ht="26" hidden="1" customHeight="1" spans="1:3">
      <c r="A1222" s="269">
        <v>2220104</v>
      </c>
      <c r="B1222" s="269" t="s">
        <v>1063</v>
      </c>
      <c r="C1222" s="270"/>
    </row>
    <row r="1223" s="262" customFormat="1" ht="26" hidden="1" customHeight="1" spans="1:3">
      <c r="A1223" s="269">
        <v>2220105</v>
      </c>
      <c r="B1223" s="269" t="s">
        <v>1064</v>
      </c>
      <c r="C1223" s="270"/>
    </row>
    <row r="1224" s="262" customFormat="1" ht="26" hidden="1" customHeight="1" spans="1:3">
      <c r="A1224" s="269">
        <v>2220106</v>
      </c>
      <c r="B1224" s="269" t="s">
        <v>1065</v>
      </c>
      <c r="C1224" s="270"/>
    </row>
    <row r="1225" s="262" customFormat="1" ht="26" hidden="1" customHeight="1" spans="1:3">
      <c r="A1225" s="269">
        <v>2220107</v>
      </c>
      <c r="B1225" s="269" t="s">
        <v>1066</v>
      </c>
      <c r="C1225" s="270"/>
    </row>
    <row r="1226" s="255" customFormat="1" ht="26" customHeight="1" spans="1:3">
      <c r="A1226" s="266">
        <v>2220112</v>
      </c>
      <c r="B1226" s="266" t="s">
        <v>1067</v>
      </c>
      <c r="C1226" s="131">
        <v>234</v>
      </c>
    </row>
    <row r="1227" s="262" customFormat="1" ht="26" hidden="1" customHeight="1" spans="1:3">
      <c r="A1227" s="269">
        <v>2220113</v>
      </c>
      <c r="B1227" s="269" t="s">
        <v>1068</v>
      </c>
      <c r="C1227" s="270"/>
    </row>
    <row r="1228" s="262" customFormat="1" ht="26" hidden="1" customHeight="1" spans="1:3">
      <c r="A1228" s="269">
        <v>2220114</v>
      </c>
      <c r="B1228" s="269" t="s">
        <v>1069</v>
      </c>
      <c r="C1228" s="270"/>
    </row>
    <row r="1229" s="255" customFormat="1" ht="26" customHeight="1" spans="1:3">
      <c r="A1229" s="266">
        <v>2220115</v>
      </c>
      <c r="B1229" s="266" t="s">
        <v>1070</v>
      </c>
      <c r="C1229" s="131">
        <v>403</v>
      </c>
    </row>
    <row r="1230" s="262" customFormat="1" ht="26" hidden="1" customHeight="1" spans="1:3">
      <c r="A1230" s="269">
        <v>2220118</v>
      </c>
      <c r="B1230" s="269" t="s">
        <v>1071</v>
      </c>
      <c r="C1230" s="270"/>
    </row>
    <row r="1231" s="262" customFormat="1" ht="26" hidden="1" customHeight="1" spans="1:3">
      <c r="A1231" s="269">
        <v>2220119</v>
      </c>
      <c r="B1231" s="269" t="s">
        <v>1072</v>
      </c>
      <c r="C1231" s="270"/>
    </row>
    <row r="1232" s="262" customFormat="1" ht="26" hidden="1" customHeight="1" spans="1:3">
      <c r="A1232" s="269">
        <v>2220120</v>
      </c>
      <c r="B1232" s="269" t="s">
        <v>1073</v>
      </c>
      <c r="C1232" s="270"/>
    </row>
    <row r="1233" s="262" customFormat="1" ht="26" hidden="1" customHeight="1" spans="1:3">
      <c r="A1233" s="269">
        <v>2220121</v>
      </c>
      <c r="B1233" s="269" t="s">
        <v>1074</v>
      </c>
      <c r="C1233" s="270"/>
    </row>
    <row r="1234" s="262" customFormat="1" ht="26" hidden="1" customHeight="1" spans="1:3">
      <c r="A1234" s="269">
        <v>2220150</v>
      </c>
      <c r="B1234" s="269" t="s">
        <v>145</v>
      </c>
      <c r="C1234" s="270"/>
    </row>
    <row r="1235" s="255" customFormat="1" ht="26" customHeight="1" spans="1:3">
      <c r="A1235" s="266">
        <v>2220199</v>
      </c>
      <c r="B1235" s="266" t="s">
        <v>1075</v>
      </c>
      <c r="C1235" s="131">
        <v>3817</v>
      </c>
    </row>
    <row r="1236" s="262" customFormat="1" ht="26" hidden="1" customHeight="1" spans="1:3">
      <c r="A1236" s="269">
        <v>22203</v>
      </c>
      <c r="B1236" s="271" t="s">
        <v>1076</v>
      </c>
      <c r="C1236" s="270">
        <f>SUM(C1237:C1242)</f>
        <v>0</v>
      </c>
    </row>
    <row r="1237" s="262" customFormat="1" ht="26" hidden="1" customHeight="1" spans="1:3">
      <c r="A1237" s="269">
        <v>2220301</v>
      </c>
      <c r="B1237" s="269" t="s">
        <v>1077</v>
      </c>
      <c r="C1237" s="270"/>
    </row>
    <row r="1238" s="262" customFormat="1" ht="26" hidden="1" customHeight="1" spans="1:3">
      <c r="A1238" s="269">
        <v>2220303</v>
      </c>
      <c r="B1238" s="269" t="s">
        <v>1078</v>
      </c>
      <c r="C1238" s="270"/>
    </row>
    <row r="1239" s="262" customFormat="1" ht="26" hidden="1" customHeight="1" spans="1:3">
      <c r="A1239" s="269">
        <v>2220304</v>
      </c>
      <c r="B1239" s="269" t="s">
        <v>1079</v>
      </c>
      <c r="C1239" s="270"/>
    </row>
    <row r="1240" s="262" customFormat="1" ht="26" hidden="1" customHeight="1" spans="1:3">
      <c r="A1240" s="269">
        <v>2220305</v>
      </c>
      <c r="B1240" s="269" t="s">
        <v>1080</v>
      </c>
      <c r="C1240" s="270"/>
    </row>
    <row r="1241" s="262" customFormat="1" ht="26" hidden="1" customHeight="1" spans="1:3">
      <c r="A1241" s="269">
        <v>2220306</v>
      </c>
      <c r="B1241" s="269" t="s">
        <v>1081</v>
      </c>
      <c r="C1241" s="270"/>
    </row>
    <row r="1242" s="262" customFormat="1" ht="26" hidden="1" customHeight="1" spans="1:3">
      <c r="A1242" s="269">
        <v>2220399</v>
      </c>
      <c r="B1242" s="269" t="s">
        <v>1082</v>
      </c>
      <c r="C1242" s="270"/>
    </row>
    <row r="1243" s="255" customFormat="1" ht="26" customHeight="1" spans="1:3">
      <c r="A1243" s="266">
        <v>22204</v>
      </c>
      <c r="B1243" s="268" t="s">
        <v>1083</v>
      </c>
      <c r="C1243" s="131">
        <f>SUM(C1244:C1248)</f>
        <v>104</v>
      </c>
    </row>
    <row r="1244" s="262" customFormat="1" ht="26" hidden="1" customHeight="1" spans="1:3">
      <c r="A1244" s="269">
        <v>2220401</v>
      </c>
      <c r="B1244" s="269" t="s">
        <v>1084</v>
      </c>
      <c r="C1244" s="270"/>
    </row>
    <row r="1245" s="262" customFormat="1" ht="26" hidden="1" customHeight="1" spans="1:3">
      <c r="A1245" s="269">
        <v>2220402</v>
      </c>
      <c r="B1245" s="269" t="s">
        <v>1085</v>
      </c>
      <c r="C1245" s="270"/>
    </row>
    <row r="1246" s="262" customFormat="1" ht="26" hidden="1" customHeight="1" spans="1:3">
      <c r="A1246" s="269">
        <v>2220403</v>
      </c>
      <c r="B1246" s="269" t="s">
        <v>1086</v>
      </c>
      <c r="C1246" s="270"/>
    </row>
    <row r="1247" s="262" customFormat="1" ht="26" hidden="1" customHeight="1" spans="1:3">
      <c r="A1247" s="269">
        <v>2220404</v>
      </c>
      <c r="B1247" s="269" t="s">
        <v>1087</v>
      </c>
      <c r="C1247" s="270"/>
    </row>
    <row r="1248" s="255" customFormat="1" ht="26" customHeight="1" spans="1:3">
      <c r="A1248" s="266">
        <v>2220499</v>
      </c>
      <c r="B1248" s="266" t="s">
        <v>1088</v>
      </c>
      <c r="C1248" s="131">
        <v>104</v>
      </c>
    </row>
    <row r="1249" s="255" customFormat="1" ht="26" customHeight="1" spans="1:3">
      <c r="A1249" s="266">
        <v>22205</v>
      </c>
      <c r="B1249" s="268" t="s">
        <v>1089</v>
      </c>
      <c r="C1249" s="131">
        <f>SUM(C1250:C1261)</f>
        <v>68</v>
      </c>
    </row>
    <row r="1250" s="262" customFormat="1" ht="26" hidden="1" customHeight="1" spans="1:3">
      <c r="A1250" s="269">
        <v>2220501</v>
      </c>
      <c r="B1250" s="269" t="s">
        <v>1090</v>
      </c>
      <c r="C1250" s="270"/>
    </row>
    <row r="1251" s="262" customFormat="1" ht="26" hidden="1" customHeight="1" spans="1:3">
      <c r="A1251" s="269">
        <v>2220502</v>
      </c>
      <c r="B1251" s="269" t="s">
        <v>1091</v>
      </c>
      <c r="C1251" s="270"/>
    </row>
    <row r="1252" s="255" customFormat="1" ht="26" customHeight="1" spans="1:3">
      <c r="A1252" s="266">
        <v>2220503</v>
      </c>
      <c r="B1252" s="266" t="s">
        <v>1092</v>
      </c>
      <c r="C1252" s="131">
        <v>18</v>
      </c>
    </row>
    <row r="1253" s="262" customFormat="1" ht="26" hidden="1" customHeight="1" spans="1:3">
      <c r="A1253" s="269">
        <v>2220504</v>
      </c>
      <c r="B1253" s="269" t="s">
        <v>1093</v>
      </c>
      <c r="C1253" s="270"/>
    </row>
    <row r="1254" s="262" customFormat="1" ht="26" hidden="1" customHeight="1" spans="1:3">
      <c r="A1254" s="269">
        <v>2220505</v>
      </c>
      <c r="B1254" s="269" t="s">
        <v>1094</v>
      </c>
      <c r="C1254" s="270"/>
    </row>
    <row r="1255" s="262" customFormat="1" ht="26" hidden="1" customHeight="1" spans="1:3">
      <c r="A1255" s="269">
        <v>2220506</v>
      </c>
      <c r="B1255" s="269" t="s">
        <v>1095</v>
      </c>
      <c r="C1255" s="270"/>
    </row>
    <row r="1256" s="262" customFormat="1" ht="26" hidden="1" customHeight="1" spans="1:3">
      <c r="A1256" s="269">
        <v>2220507</v>
      </c>
      <c r="B1256" s="269" t="s">
        <v>1096</v>
      </c>
      <c r="C1256" s="270"/>
    </row>
    <row r="1257" s="262" customFormat="1" ht="26" hidden="1" customHeight="1" spans="1:3">
      <c r="A1257" s="269">
        <v>2220508</v>
      </c>
      <c r="B1257" s="269" t="s">
        <v>1097</v>
      </c>
      <c r="C1257" s="270"/>
    </row>
    <row r="1258" s="262" customFormat="1" ht="26" hidden="1" customHeight="1" spans="1:3">
      <c r="A1258" s="269">
        <v>2220509</v>
      </c>
      <c r="B1258" s="269" t="s">
        <v>1098</v>
      </c>
      <c r="C1258" s="270"/>
    </row>
    <row r="1259" s="262" customFormat="1" ht="26" hidden="1" customHeight="1" spans="1:3">
      <c r="A1259" s="269">
        <v>2220510</v>
      </c>
      <c r="B1259" s="269" t="s">
        <v>1099</v>
      </c>
      <c r="C1259" s="270"/>
    </row>
    <row r="1260" s="262" customFormat="1" ht="26" hidden="1" customHeight="1" spans="1:3">
      <c r="A1260" s="269">
        <v>2220511</v>
      </c>
      <c r="B1260" s="269" t="s">
        <v>1100</v>
      </c>
      <c r="C1260" s="270"/>
    </row>
    <row r="1261" s="255" customFormat="1" ht="26" customHeight="1" spans="1:3">
      <c r="A1261" s="266">
        <v>2220599</v>
      </c>
      <c r="B1261" s="266" t="s">
        <v>1101</v>
      </c>
      <c r="C1261" s="131">
        <v>50</v>
      </c>
    </row>
    <row r="1262" s="255" customFormat="1" ht="26" customHeight="1" spans="1:3">
      <c r="A1262" s="266">
        <v>224</v>
      </c>
      <c r="B1262" s="267" t="s">
        <v>1102</v>
      </c>
      <c r="C1262" s="131">
        <f>SUM(C1263,C1274,C1281,C1289,C1302,C1306,C1310)</f>
        <v>4403</v>
      </c>
    </row>
    <row r="1263" s="255" customFormat="1" ht="26" customHeight="1" spans="1:3">
      <c r="A1263" s="266">
        <v>22401</v>
      </c>
      <c r="B1263" s="268" t="s">
        <v>1103</v>
      </c>
      <c r="C1263" s="131">
        <f>SUM(C1264:C1273)</f>
        <v>1126</v>
      </c>
    </row>
    <row r="1264" s="255" customFormat="1" ht="26" customHeight="1" spans="1:3">
      <c r="A1264" s="266">
        <v>2240101</v>
      </c>
      <c r="B1264" s="266" t="s">
        <v>136</v>
      </c>
      <c r="C1264" s="131">
        <v>445</v>
      </c>
    </row>
    <row r="1265" s="262" customFormat="1" ht="26" hidden="1" customHeight="1" spans="1:3">
      <c r="A1265" s="269">
        <v>2240102</v>
      </c>
      <c r="B1265" s="269" t="s">
        <v>148</v>
      </c>
      <c r="C1265" s="270"/>
    </row>
    <row r="1266" s="262" customFormat="1" ht="26" hidden="1" customHeight="1" spans="1:3">
      <c r="A1266" s="269">
        <v>2240103</v>
      </c>
      <c r="B1266" s="269" t="s">
        <v>138</v>
      </c>
      <c r="C1266" s="270"/>
    </row>
    <row r="1267" s="255" customFormat="1" ht="26" customHeight="1" spans="1:3">
      <c r="A1267" s="266">
        <v>2240104</v>
      </c>
      <c r="B1267" s="266" t="s">
        <v>1104</v>
      </c>
      <c r="C1267" s="131">
        <v>57</v>
      </c>
    </row>
    <row r="1268" s="262" customFormat="1" ht="26" hidden="1" customHeight="1" spans="1:3">
      <c r="A1268" s="269">
        <v>2240105</v>
      </c>
      <c r="B1268" s="269" t="s">
        <v>1105</v>
      </c>
      <c r="C1268" s="270"/>
    </row>
    <row r="1269" s="255" customFormat="1" ht="26" customHeight="1" spans="1:3">
      <c r="A1269" s="266">
        <v>2240106</v>
      </c>
      <c r="B1269" s="266" t="s">
        <v>1106</v>
      </c>
      <c r="C1269" s="131">
        <v>90</v>
      </c>
    </row>
    <row r="1270" s="255" customFormat="1" ht="26" customHeight="1" spans="1:3">
      <c r="A1270" s="266">
        <v>2240108</v>
      </c>
      <c r="B1270" s="266" t="s">
        <v>1107</v>
      </c>
      <c r="C1270" s="131">
        <v>70</v>
      </c>
    </row>
    <row r="1271" s="255" customFormat="1" ht="26" customHeight="1" spans="1:3">
      <c r="A1271" s="266">
        <v>2240109</v>
      </c>
      <c r="B1271" s="266" t="s">
        <v>1108</v>
      </c>
      <c r="C1271" s="131">
        <v>154</v>
      </c>
    </row>
    <row r="1272" s="262" customFormat="1" ht="26" hidden="1" customHeight="1" spans="1:3">
      <c r="A1272" s="269">
        <v>2240150</v>
      </c>
      <c r="B1272" s="269" t="s">
        <v>145</v>
      </c>
      <c r="C1272" s="270"/>
    </row>
    <row r="1273" s="255" customFormat="1" ht="26" customHeight="1" spans="1:3">
      <c r="A1273" s="266">
        <v>2240199</v>
      </c>
      <c r="B1273" s="266" t="s">
        <v>1109</v>
      </c>
      <c r="C1273" s="131">
        <v>310</v>
      </c>
    </row>
    <row r="1274" s="255" customFormat="1" ht="26" customHeight="1" spans="1:3">
      <c r="A1274" s="266">
        <v>22402</v>
      </c>
      <c r="B1274" s="268" t="s">
        <v>1110</v>
      </c>
      <c r="C1274" s="131">
        <f>SUM(C1275:C1280)</f>
        <v>1046</v>
      </c>
    </row>
    <row r="1275" s="255" customFormat="1" ht="26" customHeight="1" spans="1:3">
      <c r="A1275" s="266">
        <v>2240201</v>
      </c>
      <c r="B1275" s="266" t="s">
        <v>136</v>
      </c>
      <c r="C1275" s="131">
        <v>661</v>
      </c>
    </row>
    <row r="1276" s="262" customFormat="1" ht="26" hidden="1" customHeight="1" spans="1:3">
      <c r="A1276" s="269">
        <v>2240202</v>
      </c>
      <c r="B1276" s="269" t="s">
        <v>148</v>
      </c>
      <c r="C1276" s="270"/>
    </row>
    <row r="1277" s="262" customFormat="1" ht="26" hidden="1" customHeight="1" spans="1:3">
      <c r="A1277" s="269">
        <v>2240203</v>
      </c>
      <c r="B1277" s="269" t="s">
        <v>138</v>
      </c>
      <c r="C1277" s="270"/>
    </row>
    <row r="1278" s="255" customFormat="1" ht="26" customHeight="1" spans="1:3">
      <c r="A1278" s="266">
        <v>2240204</v>
      </c>
      <c r="B1278" s="266" t="s">
        <v>1111</v>
      </c>
      <c r="C1278" s="131">
        <v>306</v>
      </c>
    </row>
    <row r="1279" s="262" customFormat="1" ht="26" hidden="1" customHeight="1" spans="1:3">
      <c r="A1279" s="269">
        <v>2240250</v>
      </c>
      <c r="B1279" s="269" t="s">
        <v>145</v>
      </c>
      <c r="C1279" s="270"/>
    </row>
    <row r="1280" s="255" customFormat="1" ht="26" customHeight="1" spans="1:3">
      <c r="A1280" s="266">
        <v>2240299</v>
      </c>
      <c r="B1280" s="266" t="s">
        <v>1112</v>
      </c>
      <c r="C1280" s="131">
        <v>79</v>
      </c>
    </row>
    <row r="1281" s="262" customFormat="1" ht="26" hidden="1" customHeight="1" spans="1:3">
      <c r="A1281" s="269">
        <v>22404</v>
      </c>
      <c r="B1281" s="271" t="s">
        <v>1113</v>
      </c>
      <c r="C1281" s="270">
        <f>SUM(C1282:C1288)</f>
        <v>0</v>
      </c>
    </row>
    <row r="1282" s="262" customFormat="1" ht="26" hidden="1" customHeight="1" spans="1:3">
      <c r="A1282" s="269">
        <v>2240401</v>
      </c>
      <c r="B1282" s="269" t="s">
        <v>182</v>
      </c>
      <c r="C1282" s="270"/>
    </row>
    <row r="1283" s="262" customFormat="1" ht="26" hidden="1" customHeight="1" spans="1:3">
      <c r="A1283" s="269">
        <v>2240402</v>
      </c>
      <c r="B1283" s="269" t="s">
        <v>148</v>
      </c>
      <c r="C1283" s="270"/>
    </row>
    <row r="1284" s="262" customFormat="1" ht="26" hidden="1" customHeight="1" spans="1:3">
      <c r="A1284" s="269">
        <v>2240403</v>
      </c>
      <c r="B1284" s="269" t="s">
        <v>138</v>
      </c>
      <c r="C1284" s="270"/>
    </row>
    <row r="1285" s="262" customFormat="1" ht="26" hidden="1" customHeight="1" spans="1:3">
      <c r="A1285" s="269">
        <v>2240404</v>
      </c>
      <c r="B1285" s="269" t="s">
        <v>1114</v>
      </c>
      <c r="C1285" s="270"/>
    </row>
    <row r="1286" s="262" customFormat="1" ht="26" hidden="1" customHeight="1" spans="1:3">
      <c r="A1286" s="269">
        <v>2240405</v>
      </c>
      <c r="B1286" s="269" t="s">
        <v>1115</v>
      </c>
      <c r="C1286" s="270"/>
    </row>
    <row r="1287" s="262" customFormat="1" ht="26" hidden="1" customHeight="1" spans="1:3">
      <c r="A1287" s="269">
        <v>2240450</v>
      </c>
      <c r="B1287" s="269" t="s">
        <v>145</v>
      </c>
      <c r="C1287" s="270"/>
    </row>
    <row r="1288" s="262" customFormat="1" ht="26" hidden="1" customHeight="1" spans="1:3">
      <c r="A1288" s="269">
        <v>2240499</v>
      </c>
      <c r="B1288" s="269" t="s">
        <v>1116</v>
      </c>
      <c r="C1288" s="270"/>
    </row>
    <row r="1289" s="262" customFormat="1" ht="26" hidden="1" customHeight="1" spans="1:3">
      <c r="A1289" s="269">
        <v>22405</v>
      </c>
      <c r="B1289" s="271" t="s">
        <v>1117</v>
      </c>
      <c r="C1289" s="270">
        <f>SUM(C1290:C1301)</f>
        <v>0</v>
      </c>
    </row>
    <row r="1290" s="262" customFormat="1" ht="26" hidden="1" customHeight="1" spans="1:3">
      <c r="A1290" s="269">
        <v>2240501</v>
      </c>
      <c r="B1290" s="269" t="s">
        <v>182</v>
      </c>
      <c r="C1290" s="270"/>
    </row>
    <row r="1291" s="262" customFormat="1" ht="26" hidden="1" customHeight="1" spans="1:3">
      <c r="A1291" s="269">
        <v>2240502</v>
      </c>
      <c r="B1291" s="269" t="s">
        <v>148</v>
      </c>
      <c r="C1291" s="270"/>
    </row>
    <row r="1292" s="262" customFormat="1" ht="26" hidden="1" customHeight="1" spans="1:3">
      <c r="A1292" s="269">
        <v>2240503</v>
      </c>
      <c r="B1292" s="269" t="s">
        <v>138</v>
      </c>
      <c r="C1292" s="270"/>
    </row>
    <row r="1293" s="262" customFormat="1" ht="26" hidden="1" customHeight="1" spans="1:3">
      <c r="A1293" s="269">
        <v>2240504</v>
      </c>
      <c r="B1293" s="269" t="s">
        <v>1118</v>
      </c>
      <c r="C1293" s="270"/>
    </row>
    <row r="1294" s="262" customFormat="1" ht="26" hidden="1" customHeight="1" spans="1:3">
      <c r="A1294" s="269">
        <v>2240505</v>
      </c>
      <c r="B1294" s="269" t="s">
        <v>1119</v>
      </c>
      <c r="C1294" s="270"/>
    </row>
    <row r="1295" s="262" customFormat="1" ht="26" hidden="1" customHeight="1" spans="1:3">
      <c r="A1295" s="269">
        <v>2240506</v>
      </c>
      <c r="B1295" s="269" t="s">
        <v>1120</v>
      </c>
      <c r="C1295" s="270"/>
    </row>
    <row r="1296" s="262" customFormat="1" ht="26" hidden="1" customHeight="1" spans="1:3">
      <c r="A1296" s="269">
        <v>2240507</v>
      </c>
      <c r="B1296" s="269" t="s">
        <v>1121</v>
      </c>
      <c r="C1296" s="270"/>
    </row>
    <row r="1297" s="262" customFormat="1" ht="26" hidden="1" customHeight="1" spans="1:3">
      <c r="A1297" s="269">
        <v>2240508</v>
      </c>
      <c r="B1297" s="269" t="s">
        <v>1122</v>
      </c>
      <c r="C1297" s="270"/>
    </row>
    <row r="1298" s="262" customFormat="1" ht="26" hidden="1" customHeight="1" spans="1:3">
      <c r="A1298" s="269">
        <v>2240509</v>
      </c>
      <c r="B1298" s="269" t="s">
        <v>1123</v>
      </c>
      <c r="C1298" s="270"/>
    </row>
    <row r="1299" s="262" customFormat="1" ht="26" hidden="1" customHeight="1" spans="1:3">
      <c r="A1299" s="269">
        <v>2240510</v>
      </c>
      <c r="B1299" s="269" t="s">
        <v>1124</v>
      </c>
      <c r="C1299" s="270"/>
    </row>
    <row r="1300" s="262" customFormat="1" ht="26" hidden="1" customHeight="1" spans="1:3">
      <c r="A1300" s="269">
        <v>2240550</v>
      </c>
      <c r="B1300" s="269" t="s">
        <v>1125</v>
      </c>
      <c r="C1300" s="270"/>
    </row>
    <row r="1301" s="262" customFormat="1" ht="26" hidden="1" customHeight="1" spans="1:3">
      <c r="A1301" s="269">
        <v>2240599</v>
      </c>
      <c r="B1301" s="269" t="s">
        <v>1126</v>
      </c>
      <c r="C1301" s="270"/>
    </row>
    <row r="1302" s="255" customFormat="1" ht="26" customHeight="1" spans="1:3">
      <c r="A1302" s="266">
        <v>22406</v>
      </c>
      <c r="B1302" s="268" t="s">
        <v>1127</v>
      </c>
      <c r="C1302" s="131">
        <f>SUM(C1303:C1305)</f>
        <v>131</v>
      </c>
    </row>
    <row r="1303" s="255" customFormat="1" ht="26" customHeight="1" spans="1:3">
      <c r="A1303" s="266">
        <v>2240601</v>
      </c>
      <c r="B1303" s="266" t="s">
        <v>1128</v>
      </c>
      <c r="C1303" s="131">
        <v>60</v>
      </c>
    </row>
    <row r="1304" s="255" customFormat="1" ht="26" customHeight="1" spans="1:3">
      <c r="A1304" s="266">
        <v>2240602</v>
      </c>
      <c r="B1304" s="266" t="s">
        <v>1129</v>
      </c>
      <c r="C1304" s="131">
        <v>10</v>
      </c>
    </row>
    <row r="1305" s="255" customFormat="1" ht="26" customHeight="1" spans="1:3">
      <c r="A1305" s="266">
        <v>2240699</v>
      </c>
      <c r="B1305" s="266" t="s">
        <v>1130</v>
      </c>
      <c r="C1305" s="131">
        <v>61</v>
      </c>
    </row>
    <row r="1306" s="255" customFormat="1" ht="26" customHeight="1" spans="1:3">
      <c r="A1306" s="266">
        <v>22407</v>
      </c>
      <c r="B1306" s="268" t="s">
        <v>1131</v>
      </c>
      <c r="C1306" s="131">
        <f>SUM(C1307:C1309)</f>
        <v>1563</v>
      </c>
    </row>
    <row r="1307" s="255" customFormat="1" ht="26" customHeight="1" spans="1:3">
      <c r="A1307" s="266">
        <v>2240703</v>
      </c>
      <c r="B1307" s="266" t="s">
        <v>1132</v>
      </c>
      <c r="C1307" s="131">
        <v>1482</v>
      </c>
    </row>
    <row r="1308" s="255" customFormat="1" ht="26" customHeight="1" spans="1:3">
      <c r="A1308" s="266">
        <v>2240704</v>
      </c>
      <c r="B1308" s="266" t="s">
        <v>1133</v>
      </c>
      <c r="C1308" s="131">
        <v>10</v>
      </c>
    </row>
    <row r="1309" s="255" customFormat="1" ht="26" customHeight="1" spans="1:3">
      <c r="A1309" s="266">
        <v>2240799</v>
      </c>
      <c r="B1309" s="266" t="s">
        <v>1134</v>
      </c>
      <c r="C1309" s="131">
        <v>71</v>
      </c>
    </row>
    <row r="1310" s="255" customFormat="1" ht="26" customHeight="1" spans="1:3">
      <c r="A1310" s="266">
        <v>22499</v>
      </c>
      <c r="B1310" s="268" t="s">
        <v>1135</v>
      </c>
      <c r="C1310" s="131">
        <f t="shared" ref="C1310:C1313" si="1">C1311</f>
        <v>537</v>
      </c>
    </row>
    <row r="1311" s="255" customFormat="1" ht="26" customHeight="1" spans="1:3">
      <c r="A1311" s="266">
        <v>2249999</v>
      </c>
      <c r="B1311" s="266" t="s">
        <v>1136</v>
      </c>
      <c r="C1311" s="131">
        <v>537</v>
      </c>
    </row>
    <row r="1312" s="255" customFormat="1" ht="26" customHeight="1" spans="1:3">
      <c r="A1312" s="266">
        <v>229</v>
      </c>
      <c r="B1312" s="267" t="s">
        <v>1137</v>
      </c>
      <c r="C1312" s="131">
        <f t="shared" si="1"/>
        <v>102</v>
      </c>
    </row>
    <row r="1313" s="255" customFormat="1" ht="26" customHeight="1" spans="1:3">
      <c r="A1313" s="266">
        <v>22999</v>
      </c>
      <c r="B1313" s="268" t="s">
        <v>1138</v>
      </c>
      <c r="C1313" s="131">
        <f t="shared" si="1"/>
        <v>102</v>
      </c>
    </row>
    <row r="1314" s="255" customFormat="1" ht="26" customHeight="1" spans="1:3">
      <c r="A1314" s="266">
        <v>2299999</v>
      </c>
      <c r="B1314" s="266" t="s">
        <v>1139</v>
      </c>
      <c r="C1314" s="131">
        <v>102</v>
      </c>
    </row>
    <row r="1315" s="255" customFormat="1" ht="26" customHeight="1" spans="1:3">
      <c r="A1315" s="266">
        <v>232</v>
      </c>
      <c r="B1315" s="267" t="s">
        <v>1140</v>
      </c>
      <c r="C1315" s="131">
        <f>SUM(C1316,C1318,C1323)</f>
        <v>9310</v>
      </c>
    </row>
    <row r="1316" s="262" customFormat="1" ht="26" hidden="1" customHeight="1" spans="1:3">
      <c r="A1316" s="269">
        <v>23201</v>
      </c>
      <c r="B1316" s="271" t="s">
        <v>1141</v>
      </c>
      <c r="C1316" s="270">
        <f>C1317</f>
        <v>0</v>
      </c>
    </row>
    <row r="1317" s="262" customFormat="1" ht="26" hidden="1" customHeight="1" spans="1:3">
      <c r="A1317" s="269">
        <v>2320101</v>
      </c>
      <c r="B1317" s="269" t="s">
        <v>1142</v>
      </c>
      <c r="C1317" s="270"/>
    </row>
    <row r="1318" s="262" customFormat="1" ht="26" hidden="1" customHeight="1" spans="1:3">
      <c r="A1318" s="269">
        <v>23202</v>
      </c>
      <c r="B1318" s="271" t="s">
        <v>1143</v>
      </c>
      <c r="C1318" s="270">
        <f>SUM(C1319:C1322)</f>
        <v>0</v>
      </c>
    </row>
    <row r="1319" s="262" customFormat="1" ht="26" hidden="1" customHeight="1" spans="1:3">
      <c r="A1319" s="269">
        <v>2320201</v>
      </c>
      <c r="B1319" s="269" t="s">
        <v>1144</v>
      </c>
      <c r="C1319" s="270"/>
    </row>
    <row r="1320" s="262" customFormat="1" ht="26" hidden="1" customHeight="1" spans="1:3">
      <c r="A1320" s="269">
        <v>2320202</v>
      </c>
      <c r="B1320" s="269" t="s">
        <v>1145</v>
      </c>
      <c r="C1320" s="270"/>
    </row>
    <row r="1321" s="262" customFormat="1" ht="26" hidden="1" customHeight="1" spans="1:3">
      <c r="A1321" s="269">
        <v>2320203</v>
      </c>
      <c r="B1321" s="269" t="s">
        <v>1146</v>
      </c>
      <c r="C1321" s="270"/>
    </row>
    <row r="1322" s="262" customFormat="1" ht="26" hidden="1" customHeight="1" spans="1:3">
      <c r="A1322" s="269">
        <v>2320299</v>
      </c>
      <c r="B1322" s="269" t="s">
        <v>1147</v>
      </c>
      <c r="C1322" s="270"/>
    </row>
    <row r="1323" s="255" customFormat="1" ht="26" customHeight="1" spans="1:3">
      <c r="A1323" s="266">
        <v>23203</v>
      </c>
      <c r="B1323" s="268" t="s">
        <v>1148</v>
      </c>
      <c r="C1323" s="131">
        <f>SUM(C1324:C1327)</f>
        <v>9310</v>
      </c>
    </row>
    <row r="1324" s="255" customFormat="1" ht="26" customHeight="1" spans="1:3">
      <c r="A1324" s="266">
        <v>2320301</v>
      </c>
      <c r="B1324" s="266" t="s">
        <v>1149</v>
      </c>
      <c r="C1324" s="131">
        <v>9134</v>
      </c>
    </row>
    <row r="1325" s="262" customFormat="1" ht="26" hidden="1" customHeight="1" spans="1:3">
      <c r="A1325" s="269">
        <v>2320302</v>
      </c>
      <c r="B1325" s="269" t="s">
        <v>1150</v>
      </c>
      <c r="C1325" s="270"/>
    </row>
    <row r="1326" s="255" customFormat="1" ht="26" customHeight="1" spans="1:3">
      <c r="A1326" s="266">
        <v>2320303</v>
      </c>
      <c r="B1326" s="266" t="s">
        <v>1151</v>
      </c>
      <c r="C1326" s="131">
        <v>176</v>
      </c>
    </row>
    <row r="1327" s="262" customFormat="1" ht="26" hidden="1" customHeight="1" spans="1:3">
      <c r="A1327" s="269">
        <v>2320399</v>
      </c>
      <c r="B1327" s="269" t="s">
        <v>1152</v>
      </c>
      <c r="C1327" s="270"/>
    </row>
    <row r="1328" s="262" customFormat="1" ht="26" hidden="1" customHeight="1" spans="1:3">
      <c r="A1328" s="269">
        <v>233</v>
      </c>
      <c r="B1328" s="271" t="s">
        <v>1153</v>
      </c>
      <c r="C1328" s="270">
        <f>SUM(C1329,C1331,C1333)</f>
        <v>0</v>
      </c>
    </row>
    <row r="1329" s="262" customFormat="1" ht="26" hidden="1" customHeight="1" spans="1:3">
      <c r="A1329" s="269">
        <v>23301</v>
      </c>
      <c r="B1329" s="271" t="s">
        <v>1154</v>
      </c>
      <c r="C1329" s="270">
        <f t="shared" ref="C1329:C1333" si="2">C1330</f>
        <v>0</v>
      </c>
    </row>
    <row r="1330" s="262" customFormat="1" ht="26" hidden="1" customHeight="1" spans="1:3">
      <c r="A1330" s="269">
        <v>2330101</v>
      </c>
      <c r="B1330" s="269" t="s">
        <v>1155</v>
      </c>
      <c r="C1330" s="270"/>
    </row>
    <row r="1331" s="262" customFormat="1" ht="26" hidden="1" customHeight="1" spans="1:3">
      <c r="A1331" s="269">
        <v>23302</v>
      </c>
      <c r="B1331" s="271" t="s">
        <v>1156</v>
      </c>
      <c r="C1331" s="270">
        <f t="shared" si="2"/>
        <v>0</v>
      </c>
    </row>
    <row r="1332" s="262" customFormat="1" ht="26" hidden="1" customHeight="1" spans="1:3">
      <c r="A1332" s="269">
        <v>2330201</v>
      </c>
      <c r="B1332" s="269" t="s">
        <v>1157</v>
      </c>
      <c r="C1332" s="270"/>
    </row>
    <row r="1333" s="262" customFormat="1" hidden="1" spans="1:3">
      <c r="A1333" s="280">
        <v>23303</v>
      </c>
      <c r="B1333" s="281" t="s">
        <v>1158</v>
      </c>
      <c r="C1333" s="270">
        <f t="shared" si="2"/>
        <v>0</v>
      </c>
    </row>
    <row r="1334" s="262" customFormat="1" hidden="1" spans="1:3">
      <c r="A1334" s="269">
        <v>2330301</v>
      </c>
      <c r="B1334" s="282" t="s">
        <v>1159</v>
      </c>
      <c r="C1334" s="270"/>
    </row>
  </sheetData>
  <autoFilter xmlns:etc="http://www.wps.cn/officeDocument/2017/etCustomData" ref="A5:C1334" etc:filterBottomFollowUsedRange="0">
    <filterColumn colId="2">
      <filters>
        <filter val="100"/>
        <filter val="4,900"/>
        <filter val="1"/>
        <filter val="101"/>
        <filter val="2"/>
        <filter val="102"/>
        <filter val="3"/>
        <filter val="503"/>
        <filter val="4"/>
        <filter val="104"/>
        <filter val="5"/>
        <filter val="105"/>
        <filter val="1,105"/>
        <filter val="107"/>
        <filter val="1,507"/>
        <filter val="8"/>
        <filter val="9"/>
        <filter val="109"/>
        <filter val="5,509"/>
        <filter val="47,909"/>
        <filter val="110"/>
        <filter val="910"/>
        <filter val="111"/>
        <filter val="112"/>
        <filter val="514"/>
        <filter val="3,115"/>
        <filter val="916"/>
        <filter val="118"/>
        <filter val="518"/>
        <filter val="918"/>
        <filter val="119"/>
        <filter val="519"/>
        <filter val="919"/>
        <filter val="122"/>
        <filter val="23,523"/>
        <filter val="1,126"/>
        <filter val="1,926"/>
        <filter val="12,126"/>
        <filter val="128"/>
        <filter val="129"/>
        <filter val="2,129"/>
        <filter val="130"/>
        <filter val="530"/>
        <filter val="131"/>
        <filter val="531"/>
        <filter val="132"/>
        <filter val="133"/>
        <filter val="134"/>
        <filter val="934"/>
        <filter val="9,134"/>
        <filter val="1,135"/>
        <filter val="136"/>
        <filter val="137"/>
        <filter val="537"/>
        <filter val="140"/>
        <filter val="141"/>
        <filter val="1,541"/>
        <filter val="542"/>
        <filter val="1,142"/>
        <filter val="144"/>
        <filter val="4,545"/>
        <filter val="546"/>
        <filter val="946"/>
        <filter val="148"/>
        <filter val="548"/>
        <filter val="1,549"/>
        <filter val="97,549"/>
        <filter val="1,151"/>
        <filter val="33,952"/>
        <filter val="153"/>
        <filter val="1,553"/>
        <filter val="154"/>
        <filter val="1,955"/>
        <filter val="6,556"/>
        <filter val="157"/>
        <filter val="22,557"/>
        <filter val="1,158"/>
        <filter val="1,560"/>
        <filter val="161"/>
        <filter val="163"/>
        <filter val="1,563"/>
        <filter val="7,163"/>
        <filter val="164"/>
        <filter val="1,565"/>
        <filter val="166"/>
        <filter val="2,167"/>
        <filter val="168"/>
        <filter val="568"/>
        <filter val="1,168"/>
        <filter val="569"/>
        <filter val="572"/>
        <filter val="174"/>
        <filter val="7,974"/>
        <filter val="175"/>
        <filter val="975"/>
        <filter val="176"/>
        <filter val="3,576"/>
        <filter val="12,176"/>
        <filter val="178"/>
        <filter val="578"/>
        <filter val="1,579"/>
        <filter val="5,980"/>
        <filter val="3,182"/>
        <filter val="1,183"/>
        <filter val="6,183"/>
        <filter val="1,185"/>
        <filter val="186"/>
        <filter val="1,186"/>
        <filter val="187"/>
        <filter val="989"/>
        <filter val="18,189"/>
        <filter val="14,191"/>
        <filter val="192"/>
        <filter val="194"/>
        <filter val="195"/>
        <filter val="1,596"/>
        <filter val="1,996"/>
        <filter val="598"/>
        <filter val="1,598"/>
        <filter val="200"/>
        <filter val="26,600"/>
        <filter val="5,201"/>
        <filter val="602"/>
        <filter val="604"/>
        <filter val="205"/>
        <filter val="11,605"/>
        <filter val="206"/>
        <filter val="2,207"/>
        <filter val="1,608"/>
        <filter val="209"/>
        <filter val="1,609"/>
        <filter val="610"/>
        <filter val="14,210"/>
        <filter val="211"/>
        <filter val="212"/>
        <filter val="8,612"/>
        <filter val="10,212"/>
        <filter val="213"/>
        <filter val="613"/>
        <filter val="616"/>
        <filter val="217"/>
        <filter val="224"/>
        <filter val="2,624"/>
        <filter val="225"/>
        <filter val="625"/>
        <filter val="227"/>
        <filter val="231"/>
        <filter val="1,232"/>
        <filter val="234"/>
        <filter val="237"/>
        <filter val="640"/>
        <filter val="241"/>
        <filter val="7,246"/>
        <filter val="3,248"/>
        <filter val="249"/>
        <filter val="650"/>
        <filter val="7,251"/>
        <filter val="255"/>
        <filter val="2,655"/>
        <filter val="257"/>
        <filter val="258"/>
        <filter val="260"/>
        <filter val="661"/>
        <filter val="262"/>
        <filter val="662"/>
        <filter val="263"/>
        <filter val="1,663"/>
        <filter val="664"/>
        <filter val="2,664"/>
        <filter val="265"/>
        <filter val="665"/>
        <filter val="267"/>
        <filter val="268"/>
        <filter val="269"/>
        <filter val="669"/>
        <filter val="5,270"/>
        <filter val="14,270"/>
        <filter val="3,271"/>
        <filter val="276"/>
        <filter val="8,676"/>
        <filter val="278"/>
        <filter val="680"/>
        <filter val="2,280"/>
        <filter val="4,280"/>
        <filter val="1,282"/>
        <filter val="287"/>
        <filter val="2,291"/>
        <filter val="294"/>
        <filter val="1,295"/>
        <filter val="7,695"/>
        <filter val="297"/>
        <filter val="697"/>
        <filter val="298"/>
        <filter val="699"/>
        <filter val="1,299"/>
        <filter val="2,702"/>
        <filter val="303"/>
        <filter val="704"/>
        <filter val="306"/>
        <filter val="1,706"/>
        <filter val="20,706"/>
        <filter val="1,707"/>
        <filter val="309"/>
        <filter val="310"/>
        <filter val="710"/>
        <filter val="9,310"/>
        <filter val="311"/>
        <filter val="714"/>
        <filter val="1,314"/>
        <filter val="85,714"/>
        <filter val="715"/>
        <filter val="5,316"/>
        <filter val="317"/>
        <filter val="1,318"/>
        <filter val="2,318"/>
        <filter val="719"/>
        <filter val="1,320"/>
        <filter val="1,321"/>
        <filter val="325"/>
        <filter val="5,725"/>
        <filter val="326"/>
        <filter val="730"/>
        <filter val="4,732"/>
        <filter val="9,332"/>
        <filter val="1,735"/>
        <filter val="3,338"/>
        <filter val="340"/>
        <filter val="341"/>
        <filter val="342"/>
        <filter val="745"/>
        <filter val="2,346"/>
        <filter val="347"/>
        <filter val="31,749"/>
        <filter val="1,350"/>
        <filter val="751"/>
        <filter val="1,751"/>
        <filter val="2,352"/>
        <filter val="5,352"/>
        <filter val="9,352"/>
        <filter val="22,355"/>
        <filter val="756"/>
        <filter val="2,357"/>
        <filter val="51,361"/>
        <filter val="362"/>
        <filter val="366"/>
        <filter val="369"/>
        <filter val="3,769"/>
        <filter val="5,370"/>
        <filter val="374"/>
        <filter val="375"/>
        <filter val="376"/>
        <filter val="1,377"/>
        <filter val="378"/>
        <filter val="2,780"/>
        <filter val="1,382"/>
        <filter val="93,784"/>
        <filter val="393"/>
        <filter val="397"/>
        <filter val="1,398"/>
        <filter val="3,798"/>
        <filter val="5,800"/>
        <filter val="1,802"/>
        <filter val="45,002"/>
        <filter val="403"/>
        <filter val="4,403"/>
        <filter val="5,403"/>
        <filter val="406"/>
        <filter val="2,006"/>
        <filter val="11,806"/>
        <filter val="407"/>
        <filter val="1,407"/>
        <filter val="91,807"/>
        <filter val="19,409"/>
        <filter val="10"/>
        <filter val="410"/>
        <filter val="1,010"/>
        <filter val="8,810"/>
        <filter val="12"/>
        <filter val="4,012"/>
        <filter val="13"/>
        <filter val="1,813"/>
        <filter val="14"/>
        <filter val="1,414"/>
        <filter val="15"/>
        <filter val="17"/>
        <filter val="3,817"/>
        <filter val="4,417"/>
        <filter val="18"/>
        <filter val="3,818"/>
        <filter val="19"/>
        <filter val="1,019"/>
        <filter val="20"/>
        <filter val="420"/>
        <filter val="21"/>
        <filter val="421"/>
        <filter val="1,421"/>
        <filter val="22"/>
        <filter val="422"/>
        <filter val="4,422"/>
        <filter val="5,823"/>
        <filter val="24"/>
        <filter val="4,824"/>
        <filter val="25"/>
        <filter val="426"/>
        <filter val="27"/>
        <filter val="25,028"/>
        <filter val="2,829"/>
        <filter val="30"/>
        <filter val="4,431"/>
        <filter val="1,032"/>
        <filter val="6,832"/>
        <filter val="34"/>
        <filter val="434"/>
        <filter val="1,035"/>
        <filter val="36"/>
        <filter val="5,836"/>
        <filter val="37"/>
        <filter val="437"/>
        <filter val="38"/>
        <filter val="39"/>
        <filter val="1,039"/>
        <filter val="40"/>
        <filter val="840"/>
        <filter val="41"/>
        <filter val="441"/>
        <filter val="42"/>
        <filter val="43"/>
        <filter val="44"/>
        <filter val="444"/>
        <filter val="45"/>
        <filter val="445"/>
        <filter val="1,046"/>
        <filter val="47"/>
        <filter val="847"/>
        <filter val="3,847"/>
        <filter val="48"/>
        <filter val="49"/>
        <filter val="449"/>
        <filter val="2,449"/>
        <filter val="50"/>
        <filter val="1,050"/>
        <filter val="51"/>
        <filter val="53"/>
        <filter val="55"/>
        <filter val="856"/>
        <filter val="1,056"/>
        <filter val="57"/>
        <filter val="4,457"/>
        <filter val="18,458"/>
        <filter val="25,858"/>
        <filter val="59"/>
        <filter val="3,859"/>
        <filter val="60"/>
        <filter val="460"/>
        <filter val="61"/>
        <filter val="862"/>
        <filter val="3,463"/>
        <filter val="65"/>
        <filter val="2,066"/>
        <filter val="68"/>
        <filter val="1,068"/>
        <filter val="70"/>
        <filter val="870"/>
        <filter val="71"/>
        <filter val="471"/>
        <filter val="472"/>
        <filter val="1,074"/>
        <filter val="2,876"/>
        <filter val="79"/>
        <filter val="24,879"/>
        <filter val="80"/>
        <filter val="1,480"/>
        <filter val="2,480"/>
        <filter val="1,081"/>
        <filter val="482"/>
        <filter val="1,482"/>
        <filter val="83"/>
        <filter val="84"/>
        <filter val="485"/>
        <filter val="1,485"/>
        <filter val="888"/>
        <filter val="2,088"/>
        <filter val="5,488"/>
        <filter val="90"/>
        <filter val="12,490"/>
        <filter val="91"/>
        <filter val="1,491"/>
        <filter val="1,891"/>
        <filter val="5,494"/>
        <filter val="95"/>
        <filter val="96"/>
        <filter val="2,096"/>
        <filter val="5,096"/>
        <filter val="98"/>
      </filters>
    </filterColumn>
    <extLst/>
  </autoFilter>
  <mergeCells count="1">
    <mergeCell ref="A2:C2"/>
  </mergeCells>
  <dataValidations count="1">
    <dataValidation type="decimal" operator="between" allowBlank="1" showInputMessage="1" showErrorMessage="1" sqref="C5:C1334">
      <formula1>-99999999999999</formula1>
      <formula2>99999999999999</formula2>
    </dataValidation>
  </dataValidations>
  <printOptions horizontalCentered="1"/>
  <pageMargins left="0.550694444444444" right="0.550694444444444" top="0.984027777777778" bottom="0.984027777777778" header="0.511805555555556" footer="0.511805555555556"/>
  <pageSetup paperSize="9" orientation="portrait"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3"/>
  <sheetViews>
    <sheetView view="pageBreakPreview" zoomScaleNormal="100" workbookViewId="0">
      <selection activeCell="B9" sqref="B9"/>
    </sheetView>
  </sheetViews>
  <sheetFormatPr defaultColWidth="9" defaultRowHeight="15.6" outlineLevelCol="2"/>
  <cols>
    <col min="1" max="1" width="9" style="252"/>
    <col min="2" max="2" width="38.25" style="253" customWidth="1"/>
    <col min="3" max="3" width="30.875" style="254" customWidth="1"/>
    <col min="4" max="16384" width="9" style="255"/>
  </cols>
  <sheetData>
    <row r="1" ht="19.9" customHeight="1" spans="1:3">
      <c r="A1" s="256" t="s">
        <v>1160</v>
      </c>
    </row>
    <row r="2" ht="32.1" customHeight="1" spans="1:3">
      <c r="A2" s="257" t="s">
        <v>1161</v>
      </c>
      <c r="B2" s="257"/>
      <c r="C2" s="258"/>
    </row>
    <row r="3" ht="24.6" customHeight="1" spans="1:3">
      <c r="C3" s="254" t="s">
        <v>1162</v>
      </c>
    </row>
    <row r="4" ht="31.5" customHeight="1" spans="1:3">
      <c r="A4" s="120" t="s">
        <v>1163</v>
      </c>
      <c r="B4" s="120" t="s">
        <v>1164</v>
      </c>
      <c r="C4" s="120" t="s">
        <v>1165</v>
      </c>
    </row>
    <row r="5" ht="31.5" customHeight="1" spans="1:3">
      <c r="A5" s="259"/>
      <c r="B5" s="260" t="s">
        <v>1166</v>
      </c>
      <c r="C5" s="131">
        <f>C6+C11+C22+C30+C37+C41+C44+C48+C53+C59+C63+C68</f>
        <v>518862</v>
      </c>
    </row>
    <row r="6" ht="31.5" customHeight="1" spans="1:3">
      <c r="A6" s="259">
        <v>501</v>
      </c>
      <c r="B6" s="261" t="s">
        <v>1167</v>
      </c>
      <c r="C6" s="131">
        <f>SUM(C7:C10)</f>
        <v>83200</v>
      </c>
    </row>
    <row r="7" ht="31.5" customHeight="1" spans="1:3">
      <c r="A7" s="259">
        <v>50101</v>
      </c>
      <c r="B7" s="259" t="s">
        <v>1168</v>
      </c>
      <c r="C7" s="131">
        <v>62734</v>
      </c>
    </row>
    <row r="8" ht="31.5" customHeight="1" spans="1:3">
      <c r="A8" s="259">
        <v>50102</v>
      </c>
      <c r="B8" s="259" t="s">
        <v>1169</v>
      </c>
      <c r="C8" s="131">
        <v>11434</v>
      </c>
    </row>
    <row r="9" ht="31.5" customHeight="1" spans="1:3">
      <c r="A9" s="259">
        <v>50103</v>
      </c>
      <c r="B9" s="259" t="s">
        <v>1170</v>
      </c>
      <c r="C9" s="131">
        <v>4125</v>
      </c>
    </row>
    <row r="10" ht="31.5" customHeight="1" spans="1:3">
      <c r="A10" s="259">
        <v>50199</v>
      </c>
      <c r="B10" s="259" t="s">
        <v>1171</v>
      </c>
      <c r="C10" s="131">
        <v>4907</v>
      </c>
    </row>
    <row r="11" ht="31.5" customHeight="1" spans="1:3">
      <c r="A11" s="259">
        <v>502</v>
      </c>
      <c r="B11" s="261" t="s">
        <v>1172</v>
      </c>
      <c r="C11" s="131">
        <f>SUM(C12:C21)</f>
        <v>78365</v>
      </c>
    </row>
    <row r="12" ht="31.5" customHeight="1" spans="1:3">
      <c r="A12" s="259">
        <v>50201</v>
      </c>
      <c r="B12" s="259" t="s">
        <v>1173</v>
      </c>
      <c r="C12" s="131">
        <v>10092</v>
      </c>
    </row>
    <row r="13" ht="31.5" customHeight="1" spans="1:3">
      <c r="A13" s="259">
        <v>50202</v>
      </c>
      <c r="B13" s="259" t="s">
        <v>1174</v>
      </c>
      <c r="C13" s="131">
        <v>708</v>
      </c>
    </row>
    <row r="14" ht="31.5" customHeight="1" spans="1:3">
      <c r="A14" s="259">
        <v>50203</v>
      </c>
      <c r="B14" s="259" t="s">
        <v>1175</v>
      </c>
      <c r="C14" s="131">
        <v>1091</v>
      </c>
    </row>
    <row r="15" ht="31.5" customHeight="1" spans="1:3">
      <c r="A15" s="259">
        <v>50204</v>
      </c>
      <c r="B15" s="259" t="s">
        <v>1176</v>
      </c>
      <c r="C15" s="131">
        <v>271</v>
      </c>
    </row>
    <row r="16" ht="31.5" customHeight="1" spans="1:3">
      <c r="A16" s="259">
        <v>50205</v>
      </c>
      <c r="B16" s="259" t="s">
        <v>1177</v>
      </c>
      <c r="C16" s="131">
        <v>16133</v>
      </c>
    </row>
    <row r="17" ht="31.5" customHeight="1" spans="1:3">
      <c r="A17" s="259">
        <v>50206</v>
      </c>
      <c r="B17" s="259" t="s">
        <v>1178</v>
      </c>
      <c r="C17" s="131">
        <v>144</v>
      </c>
    </row>
    <row r="18" ht="31.5" customHeight="1" spans="1:3">
      <c r="A18" s="259">
        <v>50207</v>
      </c>
      <c r="B18" s="259" t="s">
        <v>1179</v>
      </c>
      <c r="C18" s="131"/>
    </row>
    <row r="19" ht="31.5" customHeight="1" spans="1:3">
      <c r="A19" s="259">
        <v>50208</v>
      </c>
      <c r="B19" s="259" t="s">
        <v>1180</v>
      </c>
      <c r="C19" s="131">
        <v>440</v>
      </c>
    </row>
    <row r="20" ht="31.5" customHeight="1" spans="1:3">
      <c r="A20" s="259">
        <v>50209</v>
      </c>
      <c r="B20" s="259" t="s">
        <v>1181</v>
      </c>
      <c r="C20" s="131">
        <v>1073</v>
      </c>
    </row>
    <row r="21" ht="31.5" customHeight="1" spans="1:3">
      <c r="A21" s="259">
        <v>50299</v>
      </c>
      <c r="B21" s="259" t="s">
        <v>1182</v>
      </c>
      <c r="C21" s="131">
        <v>48413</v>
      </c>
    </row>
    <row r="22" ht="31.5" customHeight="1" spans="1:3">
      <c r="A22" s="259">
        <v>503</v>
      </c>
      <c r="B22" s="261" t="s">
        <v>1183</v>
      </c>
      <c r="C22" s="131">
        <f>SUM(C23:C29)</f>
        <v>51173</v>
      </c>
    </row>
    <row r="23" ht="31.5" customHeight="1" spans="1:3">
      <c r="A23" s="259">
        <v>50301</v>
      </c>
      <c r="B23" s="259" t="s">
        <v>1184</v>
      </c>
      <c r="C23" s="131"/>
    </row>
    <row r="24" ht="31.5" customHeight="1" spans="1:3">
      <c r="A24" s="259">
        <v>50302</v>
      </c>
      <c r="B24" s="259" t="s">
        <v>1185</v>
      </c>
      <c r="C24" s="131">
        <v>19278</v>
      </c>
    </row>
    <row r="25" ht="31.5" customHeight="1" spans="1:3">
      <c r="A25" s="259">
        <v>50303</v>
      </c>
      <c r="B25" s="259" t="s">
        <v>1186</v>
      </c>
      <c r="C25" s="131"/>
    </row>
    <row r="26" ht="31.5" customHeight="1" spans="1:3">
      <c r="A26" s="259">
        <v>50305</v>
      </c>
      <c r="B26" s="259" t="s">
        <v>1187</v>
      </c>
      <c r="C26" s="131"/>
    </row>
    <row r="27" ht="31.5" customHeight="1" spans="1:3">
      <c r="A27" s="259">
        <v>50306</v>
      </c>
      <c r="B27" s="259" t="s">
        <v>1188</v>
      </c>
      <c r="C27" s="131">
        <v>587</v>
      </c>
    </row>
    <row r="28" ht="31.5" customHeight="1" spans="1:3">
      <c r="A28" s="259">
        <v>50307</v>
      </c>
      <c r="B28" s="259" t="s">
        <v>1189</v>
      </c>
      <c r="C28" s="131">
        <v>215</v>
      </c>
    </row>
    <row r="29" ht="31.5" customHeight="1" spans="1:3">
      <c r="A29" s="259">
        <v>50399</v>
      </c>
      <c r="B29" s="259" t="s">
        <v>1190</v>
      </c>
      <c r="C29" s="131">
        <v>31093</v>
      </c>
    </row>
    <row r="30" ht="31.5" customHeight="1" spans="1:3">
      <c r="A30" s="259">
        <v>504</v>
      </c>
      <c r="B30" s="261" t="s">
        <v>1191</v>
      </c>
      <c r="C30" s="131">
        <f>SUM(C31:C36)</f>
        <v>19562</v>
      </c>
    </row>
    <row r="31" ht="31.5" customHeight="1" spans="1:3">
      <c r="A31" s="259">
        <v>50401</v>
      </c>
      <c r="B31" s="259" t="s">
        <v>1184</v>
      </c>
      <c r="C31" s="131"/>
    </row>
    <row r="32" ht="31.5" customHeight="1" spans="1:3">
      <c r="A32" s="259">
        <v>50402</v>
      </c>
      <c r="B32" s="259" t="s">
        <v>1185</v>
      </c>
      <c r="C32" s="131">
        <v>8</v>
      </c>
    </row>
    <row r="33" ht="31.5" customHeight="1" spans="1:3">
      <c r="A33" s="259">
        <v>50403</v>
      </c>
      <c r="B33" s="259" t="s">
        <v>1186</v>
      </c>
      <c r="C33" s="131"/>
    </row>
    <row r="34" ht="31.5" customHeight="1" spans="1:3">
      <c r="A34" s="259">
        <v>50404</v>
      </c>
      <c r="B34" s="259" t="s">
        <v>1188</v>
      </c>
      <c r="C34" s="131">
        <v>247</v>
      </c>
    </row>
    <row r="35" ht="31.5" customHeight="1" spans="1:3">
      <c r="A35" s="259">
        <v>50405</v>
      </c>
      <c r="B35" s="259" t="s">
        <v>1189</v>
      </c>
      <c r="C35" s="131"/>
    </row>
    <row r="36" ht="31.5" customHeight="1" spans="1:3">
      <c r="A36" s="259">
        <v>50499</v>
      </c>
      <c r="B36" s="259" t="s">
        <v>1190</v>
      </c>
      <c r="C36" s="131">
        <v>19307</v>
      </c>
    </row>
    <row r="37" ht="31.5" customHeight="1" spans="1:3">
      <c r="A37" s="259">
        <v>505</v>
      </c>
      <c r="B37" s="261" t="s">
        <v>1192</v>
      </c>
      <c r="C37" s="131">
        <f>SUM(C38:C40)</f>
        <v>101607</v>
      </c>
    </row>
    <row r="38" ht="31.5" customHeight="1" spans="1:3">
      <c r="A38" s="259">
        <v>50501</v>
      </c>
      <c r="B38" s="259" t="s">
        <v>1193</v>
      </c>
      <c r="C38" s="131">
        <v>75108</v>
      </c>
    </row>
    <row r="39" ht="31.5" customHeight="1" spans="1:3">
      <c r="A39" s="259">
        <v>50502</v>
      </c>
      <c r="B39" s="259" t="s">
        <v>1194</v>
      </c>
      <c r="C39" s="131">
        <v>6963</v>
      </c>
    </row>
    <row r="40" ht="31.5" customHeight="1" spans="1:3">
      <c r="A40" s="259">
        <v>50599</v>
      </c>
      <c r="B40" s="259" t="s">
        <v>1195</v>
      </c>
      <c r="C40" s="131">
        <v>19536</v>
      </c>
    </row>
    <row r="41" ht="31.5" customHeight="1" spans="1:3">
      <c r="A41" s="259">
        <v>506</v>
      </c>
      <c r="B41" s="261" t="s">
        <v>1196</v>
      </c>
      <c r="C41" s="131">
        <f>SUM(C42:C43)</f>
        <v>3732</v>
      </c>
    </row>
    <row r="42" ht="31.5" customHeight="1" spans="1:3">
      <c r="A42" s="259">
        <v>50601</v>
      </c>
      <c r="B42" s="259" t="s">
        <v>1197</v>
      </c>
      <c r="C42" s="131">
        <v>3732</v>
      </c>
    </row>
    <row r="43" ht="31.5" customHeight="1" spans="1:3">
      <c r="A43" s="259">
        <v>50602</v>
      </c>
      <c r="B43" s="259" t="s">
        <v>1198</v>
      </c>
      <c r="C43" s="131"/>
    </row>
    <row r="44" ht="31.5" customHeight="1" spans="1:3">
      <c r="A44" s="259">
        <v>507</v>
      </c>
      <c r="B44" s="261" t="s">
        <v>1199</v>
      </c>
      <c r="C44" s="131">
        <f>SUM(C45:C47)</f>
        <v>13930</v>
      </c>
    </row>
    <row r="45" ht="31.5" customHeight="1" spans="1:3">
      <c r="A45" s="259">
        <v>50701</v>
      </c>
      <c r="B45" s="259" t="s">
        <v>1200</v>
      </c>
      <c r="C45" s="131"/>
    </row>
    <row r="46" ht="31.5" customHeight="1" spans="1:3">
      <c r="A46" s="259">
        <v>50702</v>
      </c>
      <c r="B46" s="259" t="s">
        <v>1201</v>
      </c>
      <c r="C46" s="131">
        <v>333</v>
      </c>
    </row>
    <row r="47" ht="31.5" customHeight="1" spans="1:3">
      <c r="A47" s="259">
        <v>50799</v>
      </c>
      <c r="B47" s="259" t="s">
        <v>1202</v>
      </c>
      <c r="C47" s="131">
        <v>13597</v>
      </c>
    </row>
    <row r="48" ht="31.5" customHeight="1" spans="1:3">
      <c r="A48" s="259">
        <v>508</v>
      </c>
      <c r="B48" s="261" t="s">
        <v>1203</v>
      </c>
      <c r="C48" s="131">
        <f>SUM(C49:C52)</f>
        <v>20</v>
      </c>
    </row>
    <row r="49" ht="31.5" customHeight="1" spans="1:3">
      <c r="A49" s="259">
        <v>50803</v>
      </c>
      <c r="B49" s="259" t="s">
        <v>1204</v>
      </c>
      <c r="C49" s="131"/>
    </row>
    <row r="50" ht="31.5" customHeight="1" spans="1:3">
      <c r="A50" s="259">
        <v>50804</v>
      </c>
      <c r="B50" s="259" t="s">
        <v>1205</v>
      </c>
      <c r="C50" s="131"/>
    </row>
    <row r="51" ht="31.5" customHeight="1" spans="1:3">
      <c r="A51" s="259">
        <v>50805</v>
      </c>
      <c r="B51" s="259" t="s">
        <v>1206</v>
      </c>
      <c r="C51" s="131"/>
    </row>
    <row r="52" ht="31.5" customHeight="1" spans="1:3">
      <c r="A52" s="259">
        <v>50899</v>
      </c>
      <c r="B52" s="259" t="s">
        <v>1207</v>
      </c>
      <c r="C52" s="131">
        <v>20</v>
      </c>
    </row>
    <row r="53" ht="31.5" customHeight="1" spans="1:3">
      <c r="A53" s="259">
        <v>509</v>
      </c>
      <c r="B53" s="261" t="s">
        <v>1208</v>
      </c>
      <c r="C53" s="131">
        <f>SUM(C54:C58)</f>
        <v>67661</v>
      </c>
    </row>
    <row r="54" ht="31.5" customHeight="1" spans="1:3">
      <c r="A54" s="259">
        <v>50901</v>
      </c>
      <c r="B54" s="259" t="s">
        <v>1209</v>
      </c>
      <c r="C54" s="131">
        <v>5307</v>
      </c>
    </row>
    <row r="55" ht="31.5" customHeight="1" spans="1:3">
      <c r="A55" s="259">
        <v>50902</v>
      </c>
      <c r="B55" s="259" t="s">
        <v>1210</v>
      </c>
      <c r="C55" s="131">
        <v>231</v>
      </c>
    </row>
    <row r="56" ht="31.5" customHeight="1" spans="1:3">
      <c r="A56" s="259">
        <v>50903</v>
      </c>
      <c r="B56" s="259" t="s">
        <v>1211</v>
      </c>
      <c r="C56" s="131">
        <v>3248</v>
      </c>
    </row>
    <row r="57" ht="31.5" customHeight="1" spans="1:3">
      <c r="A57" s="259">
        <v>50905</v>
      </c>
      <c r="B57" s="259" t="s">
        <v>1212</v>
      </c>
      <c r="C57" s="131">
        <v>6240</v>
      </c>
    </row>
    <row r="58" ht="31.5" customHeight="1" spans="1:3">
      <c r="A58" s="259">
        <v>50999</v>
      </c>
      <c r="B58" s="259" t="s">
        <v>1213</v>
      </c>
      <c r="C58" s="131">
        <v>52635</v>
      </c>
    </row>
    <row r="59" ht="31.5" customHeight="1" spans="1:3">
      <c r="A59" s="259">
        <v>510</v>
      </c>
      <c r="B59" s="261" t="s">
        <v>1214</v>
      </c>
      <c r="C59" s="131">
        <f>SUM(C60:C62)</f>
        <v>64340</v>
      </c>
    </row>
    <row r="60" ht="31.5" customHeight="1" spans="1:3">
      <c r="A60" s="259">
        <v>51002</v>
      </c>
      <c r="B60" s="259" t="s">
        <v>1215</v>
      </c>
      <c r="C60" s="131">
        <v>64340</v>
      </c>
    </row>
    <row r="61" ht="31.5" customHeight="1" spans="1:3">
      <c r="A61" s="259">
        <v>51003</v>
      </c>
      <c r="B61" s="259" t="s">
        <v>1216</v>
      </c>
      <c r="C61" s="131"/>
    </row>
    <row r="62" ht="31.5" customHeight="1" spans="1:3">
      <c r="A62" s="259">
        <v>51004</v>
      </c>
      <c r="B62" s="259" t="s">
        <v>1217</v>
      </c>
      <c r="C62" s="131"/>
    </row>
    <row r="63" ht="31.5" customHeight="1" spans="1:3">
      <c r="A63" s="259">
        <v>511</v>
      </c>
      <c r="B63" s="261" t="s">
        <v>1218</v>
      </c>
      <c r="C63" s="131">
        <f>SUM(C64:C67)</f>
        <v>9310</v>
      </c>
    </row>
    <row r="64" ht="31.5" customHeight="1" spans="1:3">
      <c r="A64" s="259">
        <v>51101</v>
      </c>
      <c r="B64" s="259" t="s">
        <v>1219</v>
      </c>
      <c r="C64" s="131">
        <v>9134</v>
      </c>
    </row>
    <row r="65" ht="31.5" customHeight="1" spans="1:3">
      <c r="A65" s="259">
        <v>51102</v>
      </c>
      <c r="B65" s="259" t="s">
        <v>1220</v>
      </c>
      <c r="C65" s="131">
        <v>176</v>
      </c>
    </row>
    <row r="66" ht="31.5" customHeight="1" spans="1:3">
      <c r="A66" s="259">
        <v>51103</v>
      </c>
      <c r="B66" s="259" t="s">
        <v>1221</v>
      </c>
      <c r="C66" s="131"/>
    </row>
    <row r="67" ht="31.5" customHeight="1" spans="1:3">
      <c r="A67" s="259">
        <v>51104</v>
      </c>
      <c r="B67" s="259" t="s">
        <v>1222</v>
      </c>
      <c r="C67" s="131"/>
    </row>
    <row r="68" ht="31.5" customHeight="1" spans="1:3">
      <c r="A68" s="259">
        <v>599</v>
      </c>
      <c r="B68" s="261" t="s">
        <v>1223</v>
      </c>
      <c r="C68" s="131">
        <f>SUM(C69:C73)</f>
        <v>25962</v>
      </c>
    </row>
    <row r="69" ht="31.5" customHeight="1" spans="1:3">
      <c r="A69" s="259">
        <v>59907</v>
      </c>
      <c r="B69" s="259" t="s">
        <v>1224</v>
      </c>
      <c r="C69" s="131"/>
    </row>
    <row r="70" ht="31.5" customHeight="1" spans="1:3">
      <c r="A70" s="259">
        <v>59908</v>
      </c>
      <c r="B70" s="259" t="s">
        <v>1225</v>
      </c>
      <c r="C70" s="131">
        <v>4058</v>
      </c>
    </row>
    <row r="71" ht="31.5" customHeight="1" spans="1:3">
      <c r="A71" s="259">
        <v>59909</v>
      </c>
      <c r="B71" s="259" t="s">
        <v>1226</v>
      </c>
      <c r="C71" s="131"/>
    </row>
    <row r="72" ht="31.5" customHeight="1" spans="1:3">
      <c r="A72" s="259">
        <v>59910</v>
      </c>
      <c r="B72" s="259" t="s">
        <v>1227</v>
      </c>
      <c r="C72" s="131"/>
    </row>
    <row r="73" ht="31.5" customHeight="1" spans="1:3">
      <c r="A73" s="259">
        <v>59999</v>
      </c>
      <c r="B73" s="259" t="s">
        <v>1228</v>
      </c>
      <c r="C73" s="131">
        <v>21904</v>
      </c>
    </row>
  </sheetData>
  <mergeCells count="1">
    <mergeCell ref="A2:C2"/>
  </mergeCells>
  <dataValidations count="1">
    <dataValidation type="decimal" operator="between" allowBlank="1" showInputMessage="1" showErrorMessage="1" sqref="C5:C73">
      <formula1>-99999999999999</formula1>
      <formula2>99999999999999</formula2>
    </dataValidation>
  </dataValidations>
  <printOptions horizontalCentered="1"/>
  <pageMargins left="0.747916666666667" right="0.747916666666667" top="0.984027777777778" bottom="0.984027777777778" header="0.511805555555556" footer="0.511805555555556"/>
  <pageSetup paperSize="9" orientation="portrait"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8"/>
  <sheetViews>
    <sheetView view="pageBreakPreview" zoomScaleNormal="100" workbookViewId="0">
      <selection activeCell="A17" sqref="A17"/>
    </sheetView>
  </sheetViews>
  <sheetFormatPr defaultColWidth="9" defaultRowHeight="13.8" outlineLevelCol="2"/>
  <cols>
    <col min="1" max="1" width="65.375" style="241" customWidth="1"/>
    <col min="2" max="2" width="15.3" style="241" customWidth="1"/>
    <col min="3" max="4" width="9" style="241"/>
    <col min="5" max="5" width="11.25" style="241" customWidth="1"/>
    <col min="6" max="6" width="11.875" style="241" customWidth="1"/>
    <col min="7" max="16384" width="9" style="241"/>
  </cols>
  <sheetData>
    <row r="1" ht="22.5" customHeight="1" spans="1:3">
      <c r="A1" s="242" t="s">
        <v>1229</v>
      </c>
    </row>
    <row r="2" ht="40.5" customHeight="1" spans="1:3">
      <c r="A2" s="243" t="s">
        <v>1230</v>
      </c>
      <c r="B2" s="243"/>
      <c r="C2" s="244"/>
    </row>
    <row r="3" ht="22.5" customHeight="1" spans="1:3">
      <c r="A3" s="245"/>
      <c r="B3" s="246" t="s">
        <v>39</v>
      </c>
    </row>
    <row r="4" ht="32.1" customHeight="1" spans="1:3">
      <c r="A4" s="247" t="s">
        <v>1231</v>
      </c>
      <c r="B4" s="248">
        <f>B5+B6</f>
        <v>6313</v>
      </c>
    </row>
    <row r="5" ht="32.1" customHeight="1" spans="1:3">
      <c r="A5" s="247" t="s">
        <v>1232</v>
      </c>
      <c r="B5" s="248"/>
    </row>
    <row r="6" ht="32.1" customHeight="1" spans="1:3">
      <c r="A6" s="247" t="s">
        <v>1233</v>
      </c>
      <c r="B6" s="249">
        <f>B7+B8+B28</f>
        <v>6313</v>
      </c>
    </row>
    <row r="7" ht="32.1" customHeight="1" spans="1:3">
      <c r="A7" s="250" t="s">
        <v>1234</v>
      </c>
      <c r="B7" s="249">
        <v>16</v>
      </c>
    </row>
    <row r="8" ht="32.1" customHeight="1" spans="1:3">
      <c r="A8" s="250" t="s">
        <v>1235</v>
      </c>
      <c r="B8" s="249">
        <v>4261</v>
      </c>
    </row>
    <row r="9" ht="32.1" customHeight="1" spans="1:3">
      <c r="A9" s="250" t="s">
        <v>1236</v>
      </c>
      <c r="B9" s="249">
        <v>80</v>
      </c>
    </row>
    <row r="10" ht="32.1" customHeight="1" spans="1:3">
      <c r="A10" s="250" t="s">
        <v>1237</v>
      </c>
      <c r="B10" s="249">
        <v>8</v>
      </c>
    </row>
    <row r="11" ht="32.1" customHeight="1" spans="1:3">
      <c r="A11" s="250" t="s">
        <v>1238</v>
      </c>
      <c r="B11" s="249">
        <v>140</v>
      </c>
    </row>
    <row r="12" ht="32.1" customHeight="1" spans="1:3">
      <c r="A12" s="250" t="s">
        <v>1239</v>
      </c>
      <c r="B12" s="249">
        <v>115</v>
      </c>
    </row>
    <row r="13" ht="32.1" customHeight="1" spans="1:3">
      <c r="A13" s="250" t="s">
        <v>1240</v>
      </c>
      <c r="B13" s="249">
        <v>70</v>
      </c>
    </row>
    <row r="14" ht="32.1" customHeight="1" spans="1:3">
      <c r="A14" s="250" t="s">
        <v>1241</v>
      </c>
      <c r="B14" s="249">
        <v>21</v>
      </c>
    </row>
    <row r="15" ht="32.1" customHeight="1" spans="1:3">
      <c r="A15" s="250" t="s">
        <v>1242</v>
      </c>
      <c r="B15" s="249">
        <v>21</v>
      </c>
    </row>
    <row r="16" ht="32.1" customHeight="1" spans="1:3">
      <c r="A16" s="250" t="s">
        <v>1243</v>
      </c>
      <c r="B16" s="249">
        <v>34</v>
      </c>
    </row>
    <row r="17" ht="32.1" customHeight="1" spans="1:2">
      <c r="A17" s="250" t="s">
        <v>1244</v>
      </c>
      <c r="B17" s="249">
        <v>59</v>
      </c>
    </row>
    <row r="18" ht="32.1" customHeight="1" spans="1:2">
      <c r="A18" s="250" t="s">
        <v>1245</v>
      </c>
      <c r="B18" s="249">
        <v>341</v>
      </c>
    </row>
    <row r="19" ht="32.1" customHeight="1" spans="1:2">
      <c r="A19" s="250" t="s">
        <v>1246</v>
      </c>
      <c r="B19" s="249">
        <v>915</v>
      </c>
    </row>
    <row r="20" ht="32.1" customHeight="1" spans="1:2">
      <c r="A20" s="250" t="s">
        <v>1247</v>
      </c>
      <c r="B20" s="249">
        <v>-678</v>
      </c>
    </row>
    <row r="21" ht="32.1" customHeight="1" spans="1:2">
      <c r="A21" s="250" t="s">
        <v>1248</v>
      </c>
      <c r="B21" s="249">
        <v>98</v>
      </c>
    </row>
    <row r="22" ht="32.1" customHeight="1" spans="1:2">
      <c r="A22" s="251" t="s">
        <v>1249</v>
      </c>
      <c r="B22" s="249">
        <v>33</v>
      </c>
    </row>
    <row r="23" s="240" customFormat="1" ht="32.1" customHeight="1" spans="1:2">
      <c r="A23" s="251" t="s">
        <v>1250</v>
      </c>
      <c r="B23" s="249">
        <v>194</v>
      </c>
    </row>
    <row r="24" ht="32.1" customHeight="1" spans="1:2">
      <c r="A24" s="251" t="s">
        <v>1251</v>
      </c>
      <c r="B24" s="249">
        <v>1268</v>
      </c>
    </row>
    <row r="25" ht="32.1" customHeight="1" spans="1:2">
      <c r="A25" s="250" t="s">
        <v>1252</v>
      </c>
      <c r="B25" s="249">
        <v>2241</v>
      </c>
    </row>
    <row r="26" ht="32.1" customHeight="1" spans="1:2">
      <c r="A26" s="250" t="s">
        <v>1253</v>
      </c>
      <c r="B26" s="249">
        <v>137</v>
      </c>
    </row>
    <row r="27" ht="32.1" customHeight="1" spans="1:2">
      <c r="A27" s="250" t="s">
        <v>1254</v>
      </c>
      <c r="B27" s="249">
        <v>79</v>
      </c>
    </row>
    <row r="28" ht="32.1" customHeight="1" spans="1:2">
      <c r="A28" s="250" t="s">
        <v>1255</v>
      </c>
      <c r="B28" s="249">
        <f>B29+B32+B33+B35</f>
        <v>2036</v>
      </c>
    </row>
    <row r="29" ht="32.1" customHeight="1" spans="1:2">
      <c r="A29" s="250" t="s">
        <v>1256</v>
      </c>
      <c r="B29" s="249">
        <f>B30+B31</f>
        <v>52</v>
      </c>
    </row>
    <row r="30" ht="32.1" customHeight="1" spans="1:2">
      <c r="A30" s="250" t="s">
        <v>1257</v>
      </c>
      <c r="B30" s="249">
        <v>50</v>
      </c>
    </row>
    <row r="31" ht="32.1" customHeight="1" spans="1:2">
      <c r="A31" s="250" t="s">
        <v>1258</v>
      </c>
      <c r="B31" s="249">
        <v>2</v>
      </c>
    </row>
    <row r="32" ht="32.1" customHeight="1" spans="1:2">
      <c r="A32" s="250" t="s">
        <v>1259</v>
      </c>
      <c r="B32" s="249">
        <v>108</v>
      </c>
    </row>
    <row r="33" ht="32.1" customHeight="1" spans="1:2">
      <c r="A33" s="250" t="s">
        <v>1260</v>
      </c>
      <c r="B33" s="249">
        <v>1725</v>
      </c>
    </row>
    <row r="34" ht="32.1" customHeight="1" spans="1:2">
      <c r="A34" s="250" t="s">
        <v>1261</v>
      </c>
      <c r="B34" s="249">
        <v>1725</v>
      </c>
    </row>
    <row r="35" ht="32.1" customHeight="1" spans="1:2">
      <c r="A35" s="250" t="s">
        <v>1262</v>
      </c>
      <c r="B35" s="249">
        <f>B36+B37+B38</f>
        <v>151</v>
      </c>
    </row>
    <row r="36" ht="32.1" customHeight="1" spans="1:2">
      <c r="A36" s="250" t="s">
        <v>1263</v>
      </c>
      <c r="B36" s="249"/>
    </row>
    <row r="37" ht="32.1" customHeight="1" spans="1:2">
      <c r="A37" s="250" t="s">
        <v>1264</v>
      </c>
      <c r="B37" s="249"/>
    </row>
    <row r="38" ht="32.1" customHeight="1" spans="1:2">
      <c r="A38" s="250" t="s">
        <v>1265</v>
      </c>
      <c r="B38" s="249">
        <v>151</v>
      </c>
    </row>
  </sheetData>
  <mergeCells count="1">
    <mergeCell ref="A2:B2"/>
  </mergeCells>
  <conditionalFormatting sqref="A29">
    <cfRule type="expression" dxfId="2" priority="21" stopIfTrue="1">
      <formula>g</formula>
    </cfRule>
  </conditionalFormatting>
  <conditionalFormatting sqref="A30">
    <cfRule type="expression" dxfId="2" priority="20" stopIfTrue="1">
      <formula>g</formula>
    </cfRule>
  </conditionalFormatting>
  <conditionalFormatting sqref="A31">
    <cfRule type="expression" dxfId="2" priority="19" stopIfTrue="1">
      <formula>g</formula>
    </cfRule>
  </conditionalFormatting>
  <conditionalFormatting sqref="A32">
    <cfRule type="expression" dxfId="2" priority="14" stopIfTrue="1">
      <formula>g</formula>
    </cfRule>
  </conditionalFormatting>
  <conditionalFormatting sqref="A33">
    <cfRule type="expression" dxfId="2" priority="13" stopIfTrue="1">
      <formula>g</formula>
    </cfRule>
  </conditionalFormatting>
  <conditionalFormatting sqref="A34">
    <cfRule type="expression" dxfId="2" priority="12" stopIfTrue="1">
      <formula>g</formula>
    </cfRule>
  </conditionalFormatting>
  <conditionalFormatting sqref="A35">
    <cfRule type="expression" dxfId="2" priority="10" stopIfTrue="1">
      <formula>g</formula>
    </cfRule>
  </conditionalFormatting>
  <conditionalFormatting sqref="A36">
    <cfRule type="expression" dxfId="2" priority="6" stopIfTrue="1">
      <formula>g</formula>
    </cfRule>
  </conditionalFormatting>
  <conditionalFormatting sqref="A37">
    <cfRule type="expression" dxfId="2" priority="3" stopIfTrue="1">
      <formula>g</formula>
    </cfRule>
  </conditionalFormatting>
  <conditionalFormatting sqref="A38">
    <cfRule type="expression" dxfId="2" priority="2" stopIfTrue="1">
      <formula>g</formula>
    </cfRule>
  </conditionalFormatting>
  <conditionalFormatting sqref="A4:A28">
    <cfRule type="expression" dxfId="2" priority="34" stopIfTrue="1">
      <formula>g</formula>
    </cfRule>
  </conditionalFormatting>
  <printOptions horizontalCentered="1"/>
  <pageMargins left="0.747916666666667" right="0.747916666666667" top="0.984027777777778" bottom="0.984027777777778" header="0.511805555555556" footer="0.511805555555556"/>
  <pageSetup paperSize="9" orientation="portrait"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view="pageBreakPreview" zoomScaleNormal="100" topLeftCell="A20" workbookViewId="0">
      <selection activeCell="I6" sqref="I6"/>
    </sheetView>
  </sheetViews>
  <sheetFormatPr defaultColWidth="9" defaultRowHeight="13.2" outlineLevelCol="5"/>
  <cols>
    <col min="1" max="1" width="33.875" style="206" customWidth="1"/>
    <col min="2" max="2" width="12.125" style="206" customWidth="1"/>
    <col min="3" max="3" width="13.125" style="206" customWidth="1"/>
    <col min="4" max="4" width="37.25" style="206" customWidth="1"/>
    <col min="5" max="5" width="11.875" style="206" customWidth="1"/>
    <col min="6" max="6" width="12.5" style="206" customWidth="1"/>
    <col min="7" max="16384" width="9" style="206"/>
  </cols>
  <sheetData>
    <row r="1" ht="25.9" customHeight="1" spans="1:6">
      <c r="A1" s="191" t="s">
        <v>1266</v>
      </c>
      <c r="B1" s="191"/>
    </row>
    <row r="2" ht="29.25" customHeight="1" spans="1:6">
      <c r="A2" s="207" t="s">
        <v>1267</v>
      </c>
      <c r="B2" s="207"/>
      <c r="C2" s="207"/>
      <c r="D2" s="207"/>
      <c r="E2" s="207"/>
      <c r="F2" s="207"/>
    </row>
    <row r="3" ht="25.15" customHeight="1" spans="1:6">
      <c r="A3" s="208"/>
      <c r="B3" s="208"/>
      <c r="C3" s="208"/>
      <c r="E3" s="208"/>
      <c r="F3" s="209" t="s">
        <v>1268</v>
      </c>
    </row>
    <row r="4" s="205" customFormat="1" ht="27" customHeight="1" spans="1:6">
      <c r="A4" s="210" t="s">
        <v>40</v>
      </c>
      <c r="B4" s="210" t="s">
        <v>1269</v>
      </c>
      <c r="C4" s="211" t="s">
        <v>1270</v>
      </c>
      <c r="D4" s="212" t="s">
        <v>42</v>
      </c>
      <c r="E4" s="210" t="s">
        <v>1269</v>
      </c>
      <c r="F4" s="211" t="s">
        <v>1270</v>
      </c>
    </row>
    <row r="5" ht="27" customHeight="1" spans="1:6">
      <c r="A5" s="213" t="s">
        <v>43</v>
      </c>
      <c r="B5" s="8">
        <v>115700</v>
      </c>
      <c r="C5" s="104">
        <v>116806</v>
      </c>
      <c r="D5" s="214" t="s">
        <v>44</v>
      </c>
      <c r="E5" s="215">
        <f>E6+E7</f>
        <v>349739</v>
      </c>
      <c r="F5" s="215">
        <f>SUM(F6:F7)</f>
        <v>346484</v>
      </c>
    </row>
    <row r="6" ht="27" customHeight="1" spans="1:6">
      <c r="A6" s="216" t="s">
        <v>45</v>
      </c>
      <c r="B6" s="217">
        <f>B7+B13</f>
        <v>162931</v>
      </c>
      <c r="C6" s="217">
        <f>SUM(C7+C13)</f>
        <v>171471</v>
      </c>
      <c r="D6" s="218" t="s">
        <v>1271</v>
      </c>
      <c r="E6" s="122">
        <v>300342</v>
      </c>
      <c r="F6" s="122">
        <v>297491</v>
      </c>
    </row>
    <row r="7" ht="27" customHeight="1" spans="1:6">
      <c r="A7" s="216" t="s">
        <v>47</v>
      </c>
      <c r="B7" s="219">
        <f>SUM(B8:B12)</f>
        <v>5824</v>
      </c>
      <c r="C7" s="217">
        <f>SUM(C8:C12)</f>
        <v>5824</v>
      </c>
      <c r="D7" s="218" t="s">
        <v>1272</v>
      </c>
      <c r="E7" s="122">
        <v>49397</v>
      </c>
      <c r="F7" s="122">
        <v>48993</v>
      </c>
    </row>
    <row r="8" ht="27" customHeight="1" spans="1:6">
      <c r="A8" s="220" t="s">
        <v>49</v>
      </c>
      <c r="B8" s="221">
        <v>1392</v>
      </c>
      <c r="C8" s="222">
        <v>1392</v>
      </c>
      <c r="D8" s="185" t="s">
        <v>92</v>
      </c>
      <c r="E8" s="186">
        <f>E9+E10</f>
        <v>5022</v>
      </c>
      <c r="F8" s="186">
        <f>F9+F10</f>
        <v>6313</v>
      </c>
    </row>
    <row r="9" ht="27" customHeight="1" spans="1:6">
      <c r="A9" s="220" t="s">
        <v>51</v>
      </c>
      <c r="B9" s="221">
        <v>4</v>
      </c>
      <c r="C9" s="222">
        <v>4</v>
      </c>
      <c r="D9" s="218" t="s">
        <v>94</v>
      </c>
      <c r="E9" s="124"/>
      <c r="F9" s="124"/>
    </row>
    <row r="10" ht="27" customHeight="1" spans="1:6">
      <c r="A10" s="220" t="s">
        <v>53</v>
      </c>
      <c r="B10" s="221">
        <v>792</v>
      </c>
      <c r="C10" s="222">
        <v>792</v>
      </c>
      <c r="D10" s="218" t="s">
        <v>96</v>
      </c>
      <c r="E10" s="124">
        <v>5022</v>
      </c>
      <c r="F10" s="122">
        <v>6313</v>
      </c>
    </row>
    <row r="11" ht="27" customHeight="1" spans="1:6">
      <c r="A11" s="220" t="s">
        <v>55</v>
      </c>
      <c r="B11" s="221">
        <v>1179</v>
      </c>
      <c r="C11" s="222">
        <v>1179</v>
      </c>
      <c r="D11" s="223" t="s">
        <v>1273</v>
      </c>
      <c r="E11" s="46"/>
      <c r="F11" s="215"/>
    </row>
    <row r="12" ht="27" customHeight="1" spans="1:6">
      <c r="A12" s="224" t="s">
        <v>57</v>
      </c>
      <c r="B12" s="225">
        <v>2457</v>
      </c>
      <c r="C12" s="222">
        <v>2457</v>
      </c>
      <c r="D12" s="223"/>
      <c r="E12" s="46"/>
      <c r="F12" s="215"/>
    </row>
    <row r="13" ht="27" customHeight="1" spans="1:6">
      <c r="A13" s="216" t="s">
        <v>59</v>
      </c>
      <c r="B13" s="217">
        <f>SUM(B14:B22)</f>
        <v>157107</v>
      </c>
      <c r="C13" s="217">
        <f>SUM(C14:C22)</f>
        <v>165647</v>
      </c>
      <c r="D13" s="223" t="s">
        <v>100</v>
      </c>
      <c r="E13" s="46"/>
      <c r="F13" s="215"/>
    </row>
    <row r="14" ht="27" customHeight="1" spans="1:6">
      <c r="A14" s="220" t="s">
        <v>1274</v>
      </c>
      <c r="B14" s="226">
        <v>2648</v>
      </c>
      <c r="C14" s="221">
        <v>2648</v>
      </c>
      <c r="D14" s="223"/>
      <c r="E14" s="46"/>
      <c r="F14" s="215"/>
    </row>
    <row r="15" ht="27" customHeight="1" spans="1:6">
      <c r="A15" s="220" t="s">
        <v>63</v>
      </c>
      <c r="B15" s="227">
        <v>81165</v>
      </c>
      <c r="C15" s="222">
        <v>87976</v>
      </c>
      <c r="D15" s="223"/>
      <c r="E15" s="46"/>
      <c r="F15" s="215"/>
    </row>
    <row r="16" ht="27" customHeight="1" spans="1:6">
      <c r="A16" s="220" t="s">
        <v>1275</v>
      </c>
      <c r="B16" s="227">
        <v>640</v>
      </c>
      <c r="C16" s="222">
        <v>640</v>
      </c>
      <c r="D16" s="228"/>
      <c r="E16" s="184"/>
      <c r="F16" s="122"/>
    </row>
    <row r="17" ht="27" customHeight="1" spans="1:6">
      <c r="A17" s="220" t="s">
        <v>1276</v>
      </c>
      <c r="B17" s="227">
        <v>2137</v>
      </c>
      <c r="C17" s="222">
        <v>2137</v>
      </c>
      <c r="D17" s="228"/>
      <c r="E17" s="184"/>
      <c r="F17" s="122"/>
    </row>
    <row r="18" ht="27" customHeight="1" spans="1:6">
      <c r="A18" s="220" t="s">
        <v>1277</v>
      </c>
      <c r="B18" s="227">
        <v>30167</v>
      </c>
      <c r="C18" s="222">
        <v>31696</v>
      </c>
      <c r="D18" s="228"/>
      <c r="E18" s="184"/>
      <c r="F18" s="122"/>
    </row>
    <row r="19" ht="27" customHeight="1" spans="1:6">
      <c r="A19" s="220" t="s">
        <v>1278</v>
      </c>
      <c r="B19" s="227">
        <v>3029</v>
      </c>
      <c r="C19" s="222">
        <v>3029</v>
      </c>
      <c r="D19" s="228"/>
      <c r="E19" s="184"/>
      <c r="F19" s="122"/>
    </row>
    <row r="20" ht="27" customHeight="1" spans="1:6">
      <c r="A20" s="220" t="s">
        <v>1279</v>
      </c>
      <c r="B20" s="227">
        <v>9270</v>
      </c>
      <c r="C20" s="222">
        <v>9470</v>
      </c>
      <c r="D20" s="228"/>
      <c r="E20" s="184"/>
      <c r="F20" s="122"/>
    </row>
    <row r="21" ht="27" customHeight="1" spans="1:6">
      <c r="A21" s="220" t="s">
        <v>1280</v>
      </c>
      <c r="B21" s="227">
        <f>17583+7578</f>
        <v>25161</v>
      </c>
      <c r="C21" s="227">
        <f>17583+7578</f>
        <v>25161</v>
      </c>
      <c r="D21" s="218"/>
      <c r="E21" s="184"/>
      <c r="F21" s="122"/>
    </row>
    <row r="22" ht="27" customHeight="1" spans="1:6">
      <c r="A22" s="220" t="s">
        <v>1281</v>
      </c>
      <c r="B22" s="227">
        <v>2890</v>
      </c>
      <c r="C22" s="227">
        <v>2890</v>
      </c>
      <c r="D22" s="229"/>
      <c r="E22" s="184"/>
      <c r="F22" s="122"/>
    </row>
    <row r="23" ht="27" customHeight="1" spans="1:6">
      <c r="A23" s="223" t="s">
        <v>116</v>
      </c>
      <c r="B23" s="230">
        <f>B24</f>
        <v>38000</v>
      </c>
      <c r="C23" s="231">
        <f>C24</f>
        <v>38000</v>
      </c>
      <c r="D23" s="218"/>
      <c r="E23" s="184"/>
      <c r="F23" s="122"/>
    </row>
    <row r="24" ht="27" customHeight="1" spans="1:6">
      <c r="A24" s="64" t="s">
        <v>1282</v>
      </c>
      <c r="B24" s="232">
        <v>38000</v>
      </c>
      <c r="C24" s="232">
        <v>38000</v>
      </c>
      <c r="D24" s="233"/>
      <c r="E24" s="234"/>
      <c r="F24" s="122"/>
    </row>
    <row r="25" ht="27" customHeight="1" spans="1:6">
      <c r="A25" s="223" t="s">
        <v>1283</v>
      </c>
      <c r="B25" s="230">
        <v>5500</v>
      </c>
      <c r="C25" s="231">
        <v>8083</v>
      </c>
      <c r="D25" s="235"/>
      <c r="E25" s="235"/>
      <c r="F25" s="234"/>
    </row>
    <row r="26" ht="27" customHeight="1" spans="1:6">
      <c r="A26" s="223" t="s">
        <v>1284</v>
      </c>
      <c r="B26" s="230">
        <f>SUM(B27:B28)</f>
        <v>32630</v>
      </c>
      <c r="C26" s="230">
        <f>SUM(C27:C28)</f>
        <v>18437</v>
      </c>
      <c r="D26" s="235"/>
      <c r="E26" s="235"/>
      <c r="F26" s="234"/>
    </row>
    <row r="27" ht="27" customHeight="1" spans="1:6">
      <c r="A27" s="64" t="s">
        <v>1285</v>
      </c>
      <c r="B27" s="236">
        <v>32630</v>
      </c>
      <c r="C27" s="237">
        <v>18437</v>
      </c>
      <c r="D27" s="238" t="s">
        <v>123</v>
      </c>
      <c r="E27" s="180">
        <f>SUM(E5+E8+E13+E15)</f>
        <v>354761</v>
      </c>
      <c r="F27" s="180">
        <f>SUM(F5+F8+F11+F13)</f>
        <v>352797</v>
      </c>
    </row>
    <row r="28" ht="27" customHeight="1" spans="1:6">
      <c r="A28" s="64" t="s">
        <v>1286</v>
      </c>
      <c r="B28" s="236"/>
      <c r="C28" s="237"/>
      <c r="D28" s="238"/>
      <c r="E28" s="180"/>
      <c r="F28" s="180"/>
    </row>
    <row r="29" ht="27" customHeight="1" spans="1:6">
      <c r="A29" s="70" t="s">
        <v>125</v>
      </c>
      <c r="B29" s="231">
        <f>SUM(B5+B6+B23+B25+B26)</f>
        <v>354761</v>
      </c>
      <c r="C29" s="231">
        <f>SUM(C5+C6+C23+C25+C26)</f>
        <v>352797</v>
      </c>
      <c r="D29" s="70" t="s">
        <v>1287</v>
      </c>
      <c r="E29" s="70">
        <f>B29-E27</f>
        <v>0</v>
      </c>
      <c r="F29" s="215">
        <f>SUM(C29-F27)</f>
        <v>0</v>
      </c>
    </row>
    <row r="30" ht="25.15" customHeight="1"/>
    <row r="31" ht="25.15" customHeight="1"/>
    <row r="32" ht="28.35" customHeight="1"/>
    <row r="33" ht="28.35" customHeight="1" spans="4:6">
      <c r="D33" s="239"/>
      <c r="E33" s="239"/>
      <c r="F33" s="239"/>
    </row>
    <row r="34" ht="28.35" customHeight="1" spans="4:6">
      <c r="D34" s="239"/>
      <c r="E34" s="239"/>
      <c r="F34" s="239"/>
    </row>
  </sheetData>
  <mergeCells count="1">
    <mergeCell ref="A2:F2"/>
  </mergeCells>
  <conditionalFormatting sqref="C8:C12">
    <cfRule type="cellIs" dxfId="1" priority="1" stopIfTrue="1" operator="equal">
      <formula>0</formula>
    </cfRule>
  </conditionalFormatting>
  <conditionalFormatting sqref="A6:C7 A8:B13 C13 A14:C22">
    <cfRule type="cellIs" dxfId="1" priority="2" stopIfTrue="1" operator="equal">
      <formula>0</formula>
    </cfRule>
  </conditionalFormatting>
  <printOptions horizontalCentered="1"/>
  <pageMargins left="0.747916666666667" right="0.747916666666667" top="0.984027777777778" bottom="0.786805555555556" header="0.511805555555556" footer="0.511805555555556"/>
  <pageSetup paperSize="9" orientation="landscape" horizontalDpi="600"/>
  <headerFooter alignWithMargins="0" scaleWithDoc="0"/>
  <rowBreaks count="1" manualBreakCount="1">
    <brk id="17" max="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view="pageBreakPreview" zoomScale="115" zoomScaleNormal="100" topLeftCell="A4" workbookViewId="0">
      <selection activeCell="A8" sqref="A8"/>
    </sheetView>
  </sheetViews>
  <sheetFormatPr defaultColWidth="9" defaultRowHeight="24.95" customHeight="1"/>
  <cols>
    <col min="1" max="1" width="6.5" style="81" customWidth="1"/>
    <col min="2" max="2" width="42.25" style="81" customWidth="1"/>
    <col min="3" max="3" width="9.25" style="81" customWidth="1"/>
    <col min="4" max="4" width="16.625" style="81" customWidth="1"/>
    <col min="5" max="5" width="9.125" style="81" customWidth="1"/>
    <col min="6" max="6" width="9" style="81"/>
    <col min="7" max="7" width="52.5" style="81" customWidth="1"/>
    <col min="8" max="8" width="11.25" style="81" customWidth="1"/>
    <col min="9" max="9" width="11.875" style="81" customWidth="1"/>
    <col min="10" max="16384" width="9" style="81"/>
  </cols>
  <sheetData>
    <row r="1" customHeight="1" spans="1:9">
      <c r="A1" s="191"/>
      <c r="B1" s="191"/>
    </row>
    <row r="2" ht="39.75" customHeight="1" spans="1:9">
      <c r="A2" s="125" t="s">
        <v>1288</v>
      </c>
      <c r="B2" s="125"/>
      <c r="C2" s="125"/>
      <c r="D2" s="125"/>
      <c r="E2" s="125"/>
    </row>
    <row r="3" ht="26.25" customHeight="1" spans="1:9">
      <c r="A3" s="127"/>
      <c r="B3" s="127"/>
      <c r="C3" s="127"/>
      <c r="D3" s="192" t="s">
        <v>3</v>
      </c>
      <c r="E3" s="192"/>
    </row>
    <row r="4" s="190" customFormat="1" ht="42.75" customHeight="1" spans="1:9">
      <c r="A4" s="193" t="s">
        <v>1289</v>
      </c>
      <c r="B4" s="193" t="s">
        <v>1290</v>
      </c>
      <c r="C4" s="193" t="s">
        <v>1291</v>
      </c>
      <c r="D4" s="193" t="s">
        <v>1292</v>
      </c>
      <c r="E4" s="193" t="s">
        <v>1293</v>
      </c>
    </row>
    <row r="5" s="190" customFormat="1" ht="42.75" customHeight="1" spans="1:9">
      <c r="A5" s="194"/>
      <c r="B5" s="195" t="s">
        <v>1294</v>
      </c>
      <c r="C5" s="196">
        <f>SUM(C6:C14)</f>
        <v>2703</v>
      </c>
      <c r="D5" s="197"/>
      <c r="E5" s="197"/>
      <c r="F5" s="81"/>
      <c r="G5" s="198"/>
      <c r="H5" s="81"/>
      <c r="I5" s="81"/>
    </row>
    <row r="6" ht="42.75" customHeight="1" spans="1:9">
      <c r="A6" s="199">
        <v>1</v>
      </c>
      <c r="B6" s="200" t="s">
        <v>1295</v>
      </c>
      <c r="C6" s="201">
        <v>70</v>
      </c>
      <c r="D6" s="202" t="s">
        <v>1296</v>
      </c>
      <c r="E6" s="202" t="s">
        <v>1297</v>
      </c>
      <c r="G6" s="198"/>
    </row>
    <row r="7" ht="42.75" customHeight="1" spans="1:9">
      <c r="A7" s="199">
        <v>2</v>
      </c>
      <c r="B7" s="203" t="s">
        <v>1298</v>
      </c>
      <c r="C7" s="204">
        <v>50</v>
      </c>
      <c r="D7" s="202" t="s">
        <v>1299</v>
      </c>
      <c r="E7" s="202" t="s">
        <v>1297</v>
      </c>
      <c r="G7" s="198"/>
    </row>
    <row r="8" ht="42.75" customHeight="1" spans="1:9">
      <c r="A8" s="199">
        <v>3</v>
      </c>
      <c r="B8" s="203" t="s">
        <v>1300</v>
      </c>
      <c r="C8" s="204">
        <v>622</v>
      </c>
      <c r="D8" s="202" t="s">
        <v>1299</v>
      </c>
      <c r="E8" s="202" t="s">
        <v>1297</v>
      </c>
      <c r="G8" s="198"/>
    </row>
    <row r="9" ht="42.75" customHeight="1" spans="1:9">
      <c r="A9" s="199">
        <v>4</v>
      </c>
      <c r="B9" s="200" t="s">
        <v>1301</v>
      </c>
      <c r="C9" s="201">
        <v>21</v>
      </c>
      <c r="D9" s="202" t="s">
        <v>1302</v>
      </c>
      <c r="E9" s="202" t="s">
        <v>1297</v>
      </c>
      <c r="G9" s="198"/>
    </row>
    <row r="10" ht="42.75" customHeight="1" spans="1:9">
      <c r="A10" s="199">
        <v>5</v>
      </c>
      <c r="B10" s="203" t="s">
        <v>1303</v>
      </c>
      <c r="C10" s="204">
        <v>1368</v>
      </c>
      <c r="D10" s="202" t="s">
        <v>1304</v>
      </c>
      <c r="E10" s="202" t="s">
        <v>1305</v>
      </c>
      <c r="G10" s="198"/>
    </row>
    <row r="11" ht="42.75" customHeight="1" spans="1:9">
      <c r="A11" s="199">
        <v>6</v>
      </c>
      <c r="B11" s="200" t="s">
        <v>1306</v>
      </c>
      <c r="C11" s="204">
        <v>40</v>
      </c>
      <c r="D11" s="202" t="s">
        <v>1307</v>
      </c>
      <c r="E11" s="202" t="s">
        <v>1297</v>
      </c>
      <c r="G11" s="198"/>
    </row>
    <row r="12" ht="42.75" customHeight="1" spans="1:9">
      <c r="A12" s="199">
        <v>7</v>
      </c>
      <c r="B12" s="200" t="s">
        <v>1308</v>
      </c>
      <c r="C12" s="204">
        <v>462</v>
      </c>
      <c r="D12" s="202" t="s">
        <v>1299</v>
      </c>
      <c r="E12" s="202" t="s">
        <v>1305</v>
      </c>
      <c r="G12" s="198"/>
    </row>
    <row r="13" ht="42.75" customHeight="1" spans="1:9">
      <c r="A13" s="199">
        <v>8</v>
      </c>
      <c r="B13" s="200" t="s">
        <v>1309</v>
      </c>
      <c r="C13" s="201">
        <v>55</v>
      </c>
      <c r="D13" s="202" t="s">
        <v>1310</v>
      </c>
      <c r="E13" s="202" t="s">
        <v>1297</v>
      </c>
      <c r="G13" s="198"/>
    </row>
    <row r="14" ht="42.75" customHeight="1" spans="1:9">
      <c r="A14" s="199">
        <v>9</v>
      </c>
      <c r="B14" s="200" t="s">
        <v>1311</v>
      </c>
      <c r="C14" s="204">
        <v>15</v>
      </c>
      <c r="D14" s="202" t="s">
        <v>1312</v>
      </c>
      <c r="E14" s="202" t="s">
        <v>1297</v>
      </c>
      <c r="G14" s="198"/>
    </row>
  </sheetData>
  <mergeCells count="3">
    <mergeCell ref="A1:B1"/>
    <mergeCell ref="A2:E2"/>
    <mergeCell ref="D3:E3"/>
  </mergeCells>
  <pageMargins left="0.75" right="0.75" top="1" bottom="1" header="0.5" footer="0.5"/>
  <pageSetup paperSize="9" scale="96"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view="pageBreakPreview" zoomScale="115" zoomScaleNormal="100" workbookViewId="0">
      <selection activeCell="F10" sqref="F10"/>
    </sheetView>
  </sheetViews>
  <sheetFormatPr defaultColWidth="9" defaultRowHeight="14.4" outlineLevelCol="3"/>
  <cols>
    <col min="1" max="1" width="36" style="174" customWidth="1"/>
    <col min="2" max="2" width="20.75" style="174" customWidth="1"/>
    <col min="3" max="3" width="37.875" style="174" customWidth="1"/>
    <col min="4" max="4" width="20.75" style="174" customWidth="1"/>
    <col min="5" max="5" width="11.25" style="174" customWidth="1"/>
    <col min="6" max="6" width="11.875" style="174" customWidth="1"/>
    <col min="7" max="16384" width="9" style="174"/>
  </cols>
  <sheetData>
    <row r="1" ht="22.5" customHeight="1" spans="1:4">
      <c r="A1" s="175" t="s">
        <v>1313</v>
      </c>
    </row>
    <row r="2" ht="22.5" customHeight="1" spans="1:4">
      <c r="A2" s="176" t="s">
        <v>1314</v>
      </c>
      <c r="B2" s="176"/>
      <c r="C2" s="176"/>
      <c r="D2" s="176"/>
    </row>
    <row r="3" ht="22.5" customHeight="1" spans="1:4">
      <c r="D3" s="177" t="s">
        <v>1268</v>
      </c>
    </row>
    <row r="4" s="173" customFormat="1" ht="25" customHeight="1" spans="1:4">
      <c r="A4" s="178" t="s">
        <v>1315</v>
      </c>
      <c r="B4" s="178" t="s">
        <v>1316</v>
      </c>
      <c r="C4" s="178" t="s">
        <v>1317</v>
      </c>
      <c r="D4" s="178" t="s">
        <v>1316</v>
      </c>
    </row>
    <row r="5" ht="25" customHeight="1" spans="1:4">
      <c r="A5" s="179" t="s">
        <v>1318</v>
      </c>
      <c r="B5" s="180">
        <f>SUM(B6:B11)</f>
        <v>147794</v>
      </c>
      <c r="C5" s="181" t="s">
        <v>1319</v>
      </c>
      <c r="D5" s="180">
        <f>SUM(D6:D11)</f>
        <v>253381</v>
      </c>
    </row>
    <row r="6" ht="25" customHeight="1" spans="1:4">
      <c r="A6" s="182" t="s">
        <v>1320</v>
      </c>
      <c r="B6" s="183">
        <v>53126</v>
      </c>
      <c r="C6" s="184" t="s">
        <v>1321</v>
      </c>
      <c r="D6" s="122">
        <v>118</v>
      </c>
    </row>
    <row r="7" ht="25" customHeight="1" spans="1:4">
      <c r="A7" s="182" t="s">
        <v>1322</v>
      </c>
      <c r="B7" s="183">
        <v>656</v>
      </c>
      <c r="C7" s="184" t="s">
        <v>1323</v>
      </c>
      <c r="D7" s="122">
        <v>55162</v>
      </c>
    </row>
    <row r="8" ht="25" customHeight="1" spans="1:4">
      <c r="A8" s="182" t="s">
        <v>1324</v>
      </c>
      <c r="B8" s="183">
        <v>92740</v>
      </c>
      <c r="C8" s="184" t="s">
        <v>1325</v>
      </c>
      <c r="D8" s="122">
        <v>10206</v>
      </c>
    </row>
    <row r="9" ht="25" customHeight="1" spans="1:4">
      <c r="A9" s="182" t="s">
        <v>1326</v>
      </c>
      <c r="B9" s="183">
        <v>1272</v>
      </c>
      <c r="C9" s="184" t="s">
        <v>1327</v>
      </c>
      <c r="D9" s="122">
        <v>7625</v>
      </c>
    </row>
    <row r="10" ht="25" customHeight="1" spans="1:4">
      <c r="A10" s="182"/>
      <c r="B10" s="183"/>
      <c r="C10" s="184" t="s">
        <v>1328</v>
      </c>
      <c r="D10" s="122">
        <v>166832</v>
      </c>
    </row>
    <row r="11" ht="25" customHeight="1" spans="1:4">
      <c r="A11" s="182"/>
      <c r="B11" s="183"/>
      <c r="C11" s="184" t="s">
        <v>1329</v>
      </c>
      <c r="D11" s="122">
        <v>13438</v>
      </c>
    </row>
    <row r="12" ht="25" customHeight="1" spans="1:4">
      <c r="A12" s="185"/>
      <c r="B12" s="122"/>
      <c r="C12" s="185" t="s">
        <v>92</v>
      </c>
      <c r="D12" s="180">
        <v>89</v>
      </c>
    </row>
    <row r="13" ht="25" customHeight="1" spans="1:4">
      <c r="A13" s="185" t="s">
        <v>1330</v>
      </c>
      <c r="B13" s="180">
        <v>33914</v>
      </c>
      <c r="C13" s="189" t="s">
        <v>1331</v>
      </c>
      <c r="D13" s="180">
        <v>57800</v>
      </c>
    </row>
    <row r="14" ht="25" customHeight="1" spans="1:4">
      <c r="A14" s="185" t="s">
        <v>1332</v>
      </c>
      <c r="B14" s="180">
        <v>52838</v>
      </c>
      <c r="C14" s="185" t="s">
        <v>1333</v>
      </c>
      <c r="D14" s="180">
        <v>10000</v>
      </c>
    </row>
    <row r="15" ht="25" customHeight="1" spans="1:4">
      <c r="A15" s="181" t="s">
        <v>1334</v>
      </c>
      <c r="B15" s="180">
        <v>106300</v>
      </c>
      <c r="C15" s="185" t="s">
        <v>1335</v>
      </c>
      <c r="D15" s="180">
        <f>SUM(D5+D12+D13+D14)</f>
        <v>321270</v>
      </c>
    </row>
    <row r="16" ht="25" customHeight="1" spans="1:4">
      <c r="A16" s="181" t="s">
        <v>1336</v>
      </c>
      <c r="B16" s="180">
        <f>SUM(B5+B13+B14+B15)</f>
        <v>340846</v>
      </c>
      <c r="C16" s="185" t="s">
        <v>1337</v>
      </c>
      <c r="D16" s="180">
        <f>SUM(B16-D15)</f>
        <v>19576</v>
      </c>
    </row>
    <row r="17" ht="26.1" customHeight="1"/>
    <row r="18" ht="22.5" customHeight="1"/>
    <row r="19" ht="22" customHeight="1" spans="1:1">
      <c r="A19" s="188"/>
    </row>
    <row r="20" ht="21.75" customHeight="1"/>
    <row r="21" ht="18" customHeight="1"/>
  </sheetData>
  <mergeCells count="1">
    <mergeCell ref="A2:D2"/>
  </mergeCells>
  <printOptions horizontalCentered="1"/>
  <pageMargins left="0.747916666666667" right="0.747916666666667" top="0.984027777777778" bottom="0.984027777777778" header="0.511805555555556" footer="0.511805555555556"/>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21</vt:i4>
      </vt:variant>
    </vt:vector>
  </HeadingPairs>
  <TitlesOfParts>
    <vt:vector size="21" baseType="lpstr">
      <vt:lpstr>封面1</vt:lpstr>
      <vt:lpstr>一般公共预算收入</vt:lpstr>
      <vt:lpstr>全县公共财政收支总表</vt:lpstr>
      <vt:lpstr>一般公共预算支出功能分类</vt:lpstr>
      <vt:lpstr>一般公共预算支出经济分类</vt:lpstr>
      <vt:lpstr>上解支出</vt:lpstr>
      <vt:lpstr>县级公共财政收支总表 </vt:lpstr>
      <vt:lpstr>减少支出</vt:lpstr>
      <vt:lpstr>全县政府性基金收支总表 </vt:lpstr>
      <vt:lpstr>县级政府性基金收支总表</vt:lpstr>
      <vt:lpstr>全县国有资本经营预算收支总表</vt:lpstr>
      <vt:lpstr>国有资本经营收支表</vt:lpstr>
      <vt:lpstr>社会保险基金收支表</vt:lpstr>
      <vt:lpstr>地方政府债务余额情况表</vt:lpstr>
      <vt:lpstr>封面2</vt:lpstr>
      <vt:lpstr>2026年一般公共预算收入</vt:lpstr>
      <vt:lpstr>2026年一般公共预算支出</vt:lpstr>
      <vt:lpstr>2026年全县政府性基金收支总表 </vt:lpstr>
      <vt:lpstr>2026年国有资本经营收支表</vt:lpstr>
      <vt:lpstr>2026年社会保险基金收支表</vt:lpstr>
      <vt:lpstr>2026年地方政府债务限额情况表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Mad Scientist</cp:lastModifiedBy>
  <dcterms:created xsi:type="dcterms:W3CDTF">2015-07-04T05:12:00Z</dcterms:created>
  <cp:lastPrinted>2024-06-11T03:29:00Z</cp:lastPrinted>
  <dcterms:modified xsi:type="dcterms:W3CDTF">2026-08-17T01:03:02Z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AB1A6D88951E4035A1091DD01BB40E1A_13</vt:lpwstr>
  </property>
  <property fmtid="{D5CDD505-2E9C-101B-9397-08002B2CF9AE}" pid="4" name="CalculationRule">
    <vt:i4>0</vt:i4>
  </property>
</Properties>
</file>